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<sst xmlns="http://schemas.openxmlformats.org/spreadsheetml/2006/main" uniqueCount="186">
  <si>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</si>
  <si>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</si>
  <si>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</si>
  <si>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</si>
  <si>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</si>
  <si>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</si>
  <si>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</si>
  <si>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</si>
  <si>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</si>
  <si>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</si>
  <si>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Коллектора для воды</t>
  </si>
  <si>
    <t>Коллектора с отводами</t>
  </si>
  <si>
    <t>Коллектора НЕРЖ. сталь VALTEC</t>
  </si>
  <si>
    <t>VLC-712001</t>
  </si>
  <si>
    <t>VTc.510.SS.080503</t>
  </si>
  <si>
    <t>Коллектор из нерж. стали, с м-о расст вых. 100мм, 1 1/2"х 3 вых. 3/4" нар.   (1 /5шт)</t>
  </si>
  <si>
    <t>5 303.00 руб.</t>
  </si>
  <si>
    <t>шт</t>
  </si>
  <si>
    <t>VLC-712002</t>
  </si>
  <si>
    <t>VTc.510.SS.080504</t>
  </si>
  <si>
    <t>Коллектор из нерж. стали, с м-о расст вых. 100мм, 1 1/2"х 4 вых. 3/4" нар.   (1 /5шт)</t>
  </si>
  <si>
    <t>6 114.00 руб.</t>
  </si>
  <si>
    <t>&gt;50</t>
  </si>
  <si>
    <t>VLC-712003</t>
  </si>
  <si>
    <t>VTc.510.SS.080505</t>
  </si>
  <si>
    <t>Коллектор из нерж. стали, с м-о расст вых. 100мм, 1 1/2"х 5 вых. 3/4" нар.   (1 /5шт)</t>
  </si>
  <si>
    <t>8 314.00 руб.</t>
  </si>
  <si>
    <t>&gt;25</t>
  </si>
  <si>
    <t>VLC-712004</t>
  </si>
  <si>
    <t>VTc.510.SS.080506</t>
  </si>
  <si>
    <t>Коллектор из нерж. стали, с м-о расст вых. 100мм, 1 1/2"х 6 вых. 3/4" нар.   (1 /5шт)</t>
  </si>
  <si>
    <t>9 619.00 руб.</t>
  </si>
  <si>
    <t>VLC-712005</t>
  </si>
  <si>
    <t>VTc.510.SS.080507</t>
  </si>
  <si>
    <t>Коллектор из нерж. стали, с м-о расст вых. 100мм, 1 1/2"х 7 вых. 3/4" нар.   (1 /5шт)</t>
  </si>
  <si>
    <t>11 681.00 руб.</t>
  </si>
  <si>
    <t>&gt;100</t>
  </si>
  <si>
    <t>VLC-712006</t>
  </si>
  <si>
    <t>VTc.510.SS.060403</t>
  </si>
  <si>
    <t>Коллектор из нерж. стали, с м-о расст вых. 100мм, 1"х 3 вых. 1/2" нар.   (1 /12шт)</t>
  </si>
  <si>
    <t>2 546.00 руб.</t>
  </si>
  <si>
    <t>VLC-712007</t>
  </si>
  <si>
    <t>VTc.510.SS.060404</t>
  </si>
  <si>
    <t>Коллектор из нерж. стали, с м-о расст вых. 100мм, 1"х 4 вых. 1/2" нар.   (1 /10шт)</t>
  </si>
  <si>
    <t>3 445.00 руб.</t>
  </si>
  <si>
    <t>VLC-712008</t>
  </si>
  <si>
    <t>VTc.510.SS.060405</t>
  </si>
  <si>
    <t>Коллектор из нерж. стали, с м-о расст вых. 100мм, 1"х 5 вых. 1/2" нар.   (1 /10шт)</t>
  </si>
  <si>
    <t>4 190.00 руб.</t>
  </si>
  <si>
    <t>VLC-712009</t>
  </si>
  <si>
    <t>VTc.510.SS.060406</t>
  </si>
  <si>
    <t>Коллектор из нерж. стали, с м-о расст вых. 100мм, 1"х 6 вых. 1/2" нар.   (1 /10шт)</t>
  </si>
  <si>
    <t>5 356.00 руб.</t>
  </si>
  <si>
    <t>VLC-712010</t>
  </si>
  <si>
    <t>VTc.510.SS.060407</t>
  </si>
  <si>
    <t>Коллектор из нерж. стали, с м-о расст вых. 100мм, 1"х 7 вых. 1/2" нар.   (1 /10шт)</t>
  </si>
  <si>
    <t>6 024.00 руб.</t>
  </si>
  <si>
    <t>VLC-712011</t>
  </si>
  <si>
    <t>VTc.510.SS.060408</t>
  </si>
  <si>
    <t>Коллектор из нерж. стали, с м-о расст вых. 100мм, 1"х 8 вых. 1/2" нар.   (1 /10шт)</t>
  </si>
  <si>
    <t>6 154.00 руб.</t>
  </si>
  <si>
    <t>VLC-712012</t>
  </si>
  <si>
    <t>VTc.505.SS.060502</t>
  </si>
  <si>
    <t>Коллектор из нерж. стали, с м-о расст вых. 50мм, 1"х 2 вых. 3/4" Евроконус    (1 /18шт)</t>
  </si>
  <si>
    <t>1 524.00 руб.</t>
  </si>
  <si>
    <t>VLC-712013</t>
  </si>
  <si>
    <t>VTc.505.SS.060503</t>
  </si>
  <si>
    <t>Коллектор из нерж. стали, с м-о расст вых. 50мм, 1"х 3 вых. 3/4" Евроконус   (1 /12шт)</t>
  </si>
  <si>
    <t>2 097.00 руб.</t>
  </si>
  <si>
    <t>VLC-712014</t>
  </si>
  <si>
    <t>VTc.505.SS.060504</t>
  </si>
  <si>
    <t>Коллектор из нерж. стали, с м-о расст вых. 50мм, 1"х 4 вых. 3/4" Евроконус  (1 /10шт)</t>
  </si>
  <si>
    <t>2 675.00 руб.</t>
  </si>
  <si>
    <t>VLC-712015</t>
  </si>
  <si>
    <t>VTc.505.SS.060505</t>
  </si>
  <si>
    <t>Коллектор из нерж. стали, с м-о расст вых. 50мм, 1"х 5 вых. 3/4" Евроконус   (1 /11шт)</t>
  </si>
  <si>
    <t>2 862.00 руб.</t>
  </si>
  <si>
    <t>&gt;10</t>
  </si>
  <si>
    <t>VLC-712016</t>
  </si>
  <si>
    <t>VTc.505.SS.060506</t>
  </si>
  <si>
    <t>Коллектор из нерж. стали, с м-о расст вых. 50мм, 1"х 6 вых. 3/4" Евроконус   (1 /10шт)</t>
  </si>
  <si>
    <t>3 357.00 руб.</t>
  </si>
  <si>
    <t>VLC-712017</t>
  </si>
  <si>
    <t>VTc.505.SS.060507</t>
  </si>
  <si>
    <t>Коллектор из нерж. стали, с м-о расст вых. 50мм, 1"х 7 вых. 3/4" Евроконус   (1 /10шт)</t>
  </si>
  <si>
    <t>4 036.00 руб.</t>
  </si>
  <si>
    <t>VLC-712018</t>
  </si>
  <si>
    <t>VTc.505.SS.060508</t>
  </si>
  <si>
    <t>Коллектор из нерж. стали, с м-о расст вых. 50мм, 1"х 8 вых. 3/4" Евроконус   (1 /10шт)</t>
  </si>
  <si>
    <t>4 450.00 руб.</t>
  </si>
  <si>
    <t>VLC-712019</t>
  </si>
  <si>
    <t>VTc.505.SS.060509</t>
  </si>
  <si>
    <t>Коллектор из нерж. стали, с м-о расст вых. 50мм, 1"х 9 вых. 3/4" Евроконус   (1 /10шт)</t>
  </si>
  <si>
    <t>5 223.00 руб.</t>
  </si>
  <si>
    <t>VLC-712020</t>
  </si>
  <si>
    <t>VTc.505.SS.060510</t>
  </si>
  <si>
    <t>Коллектор из нерж. стали, с м-о расст вых. 50мм, 1"х 10 вых. 3/4" Евроконус   (1 /10шт)</t>
  </si>
  <si>
    <t>5 355.00 руб.</t>
  </si>
  <si>
    <t>VLC-900302</t>
  </si>
  <si>
    <t>VTc.510.SS.060402</t>
  </si>
  <si>
    <t>Коллектор из нерж. стали, с м-о расст вых. 100мм, 1"х 2 вых. 1/2" нар.</t>
  </si>
  <si>
    <t>2 065.00 руб.</t>
  </si>
  <si>
    <t>VLC-900936</t>
  </si>
  <si>
    <t>VTc.510.SL.080502</t>
  </si>
  <si>
    <t>Коллектор из нерж. стали, с м-о расст вых. 100 мм, 1 1/2"х 2 вых. 3/4" нар.р.(нов)</t>
  </si>
  <si>
    <t>4 074.00 руб.</t>
  </si>
  <si>
    <t>VLC-900937</t>
  </si>
  <si>
    <t>VTc.510.SL.080503</t>
  </si>
  <si>
    <t>Коллектор из нерж. стали, с м-о расст вых. 100мм, 1 1/2"х 3 вых. 3/4" нар.р.(нов)</t>
  </si>
  <si>
    <t>5 462.00 руб.</t>
  </si>
  <si>
    <t>VLC-900938</t>
  </si>
  <si>
    <t>VTc.510.SL.080504</t>
  </si>
  <si>
    <t>Коллектор из нерж. стали, с м-о расст вых. 100мм, 1 1/2"х 4 вых. 3/4" нар.р.(нов)</t>
  </si>
  <si>
    <t>6 719.00 руб.</t>
  </si>
  <si>
    <t>VLC-900939</t>
  </si>
  <si>
    <t>VTc.510.SL.080505</t>
  </si>
  <si>
    <t>Коллектор из нерж. стали, с м-о расст вых. 100мм, 1 1/2"х 5 вых. 3/4" нар.р.(нов)</t>
  </si>
  <si>
    <t>8 564.00 руб.</t>
  </si>
  <si>
    <t>VLC-900940</t>
  </si>
  <si>
    <t>VTc.510.SL.080506</t>
  </si>
  <si>
    <t>Коллектор из нерж. стали, с м-о расст вых. 100мм, 1 1/2"х 6 вых. 3/4" нар.р.(нов)</t>
  </si>
  <si>
    <t>9 907.00 руб.</t>
  </si>
  <si>
    <t>VLC-900941</t>
  </si>
  <si>
    <t>VTc.510.SL.080507</t>
  </si>
  <si>
    <t>Коллектор из нерж. стали, с м-о расст вых. 100мм, 1 1/2"х 7 вых. 3/4" нар.р.(нов)</t>
  </si>
  <si>
    <t>12 031.00 руб.</t>
  </si>
  <si>
    <t>VLC-901007</t>
  </si>
  <si>
    <t>VTc.510.SL.080508</t>
  </si>
  <si>
    <t>Коллектор из нерж. стали, с м-о расст вых. 100мм, 1 1/2"х 8 вых. 3/4" нар.р.(нов)</t>
  </si>
  <si>
    <t>12 550.00 руб.</t>
  </si>
  <si>
    <t>VLC-902064</t>
  </si>
  <si>
    <t>VTc.505.SQ.060502</t>
  </si>
  <si>
    <t>Коллектор SQ из нержавеющей стали, шаг 50 мм 1"x3/4"(Евроконус)x2</t>
  </si>
  <si>
    <t>1 090.00 руб.</t>
  </si>
  <si>
    <t>VLC-902065</t>
  </si>
  <si>
    <t>VTc.505.SQ.060503</t>
  </si>
  <si>
    <t>Коллектор SQ из нержавеющей стали, шаг 50 мм 1"x3/4"(Евроконус)x3</t>
  </si>
  <si>
    <t>1 375.00 руб.</t>
  </si>
  <si>
    <t>VLC-902066</t>
  </si>
  <si>
    <t>VTc.505.SQ.060504</t>
  </si>
  <si>
    <t>Коллектор SQ из нержавеющей стали, шаг 50 мм 1"x3/4"(Евроконус)x4</t>
  </si>
  <si>
    <t>1 664.00 руб.</t>
  </si>
  <si>
    <t>VLC-902067</t>
  </si>
  <si>
    <t>VTc.505.SQ.060505</t>
  </si>
  <si>
    <t>Коллектор SQ из нержавеющей стали, шаг 50 мм 1"x3/4"(Евроконус)x5</t>
  </si>
  <si>
    <t>1 948.00 руб.</t>
  </si>
  <si>
    <t>VLC-902068</t>
  </si>
  <si>
    <t>VTc.505.SQ.060506</t>
  </si>
  <si>
    <t>Коллектор SQ из нержавеющей стали, шаг 50 мм 1"x3/4"(Евроконус)x6</t>
  </si>
  <si>
    <t>2 237.00 руб.</t>
  </si>
  <si>
    <t>VLC-902069</t>
  </si>
  <si>
    <t>VTc.505.SQ.060507</t>
  </si>
  <si>
    <t>Коллектор SQ из нержавеющей стали, шаг 50 мм 1"x3/4"(Евроконус)x7</t>
  </si>
  <si>
    <t>2 522.00 руб.</t>
  </si>
  <si>
    <t>VLC-902070</t>
  </si>
  <si>
    <t>VTc.505.SQ.060508</t>
  </si>
  <si>
    <t>Коллектор SQ из нержавеющей стали, шаг 50 мм 1"x3/4"(Евроконус)x8</t>
  </si>
  <si>
    <t>2 811.00 руб.</t>
  </si>
  <si>
    <t>VLC-902071</t>
  </si>
  <si>
    <t>VTc.510.SQ.060402</t>
  </si>
  <si>
    <t>Коллектор SQ из нержавеющей стали, шаг 100 мм 1"x1/2"x2</t>
  </si>
  <si>
    <t>1 296.00 руб.</t>
  </si>
  <si>
    <t>VLC-902072</t>
  </si>
  <si>
    <t>VTc.510.SQ.060403</t>
  </si>
  <si>
    <t>Коллектор SQ из нержавеющей стали, шаг 100 мм 1"x1/2"x3</t>
  </si>
  <si>
    <t>1 751.00 руб.</t>
  </si>
  <si>
    <t>VLC-902073</t>
  </si>
  <si>
    <t>VTc.510.SQ.060404</t>
  </si>
  <si>
    <t>Коллектор SQ из нержавеющей стали, шаг 100 мм 1"x1/2"x4</t>
  </si>
  <si>
    <t>2 203.00 руб.</t>
  </si>
  <si>
    <t>VLC-902074</t>
  </si>
  <si>
    <t>VTc.510.SQ.060405</t>
  </si>
  <si>
    <t>Коллектор SQ из нержавеющей стали, шаг 100 мм 1"x1/2"x5</t>
  </si>
  <si>
    <t>2 656.00 руб.</t>
  </si>
  <si>
    <t>VLC-902075</t>
  </si>
  <si>
    <t>VTc.510.SQ.060406</t>
  </si>
  <si>
    <t>Коллектор SQ из нержавеющей стали, шаг 100 мм 1"x1/2"x6</t>
  </si>
  <si>
    <t>3 109.00 руб.</t>
  </si>
  <si>
    <t>VLC-902076</t>
  </si>
  <si>
    <t>VTc.510.SQ.060407</t>
  </si>
  <si>
    <t>Коллектор SQ из нержавеющей стали, шаг 100 мм 1"x1/2"x7</t>
  </si>
  <si>
    <t>3 563.00 руб.</t>
  </si>
  <si>
    <t>VLC-902077</t>
  </si>
  <si>
    <t>VTc.510.SQ.060408</t>
  </si>
  <si>
    <t>Коллектор SQ из нержавеющей стали, шаг 100 мм 1"x1/2"x8</t>
  </si>
  <si>
    <t>4 076.00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</si>
</sst>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df5_86a5_11e9_8101_003048fd731b_409a69a5_281f_11ed_a30f_00259070b4871.jpeg"/><Relationship Id="rId2" Type="http://schemas.openxmlformats.org/officeDocument/2006/relationships/image" Target="../media/fae7fdf8_86a5_11e9_8101_003048fd731b_409a69a9_281f_11ed_a30f_00259070b4872.jpeg"/><Relationship Id="rId3" Type="http://schemas.openxmlformats.org/officeDocument/2006/relationships/image" Target="../media/fae7fdfb_86a5_11e9_8101_003048fd731b_409a69ad_281f_11ed_a30f_00259070b4873.jpeg"/><Relationship Id="rId4" Type="http://schemas.openxmlformats.org/officeDocument/2006/relationships/image" Target="../media/fae7fdfe_86a5_11e9_8101_003048fd731b_409a69b1_281f_11ed_a30f_00259070b4874.jpeg"/><Relationship Id="rId5" Type="http://schemas.openxmlformats.org/officeDocument/2006/relationships/image" Target="../media/fae7fe01_86a5_11e9_8101_003048fd731b_409a69b5_281f_11ed_a30f_00259070b4875.jpeg"/><Relationship Id="rId6" Type="http://schemas.openxmlformats.org/officeDocument/2006/relationships/image" Target="../media/fae7fe04_86a5_11e9_8101_003048fd731b_409a69b9_281f_11ed_a30f_00259070b4876.jpeg"/><Relationship Id="rId7" Type="http://schemas.openxmlformats.org/officeDocument/2006/relationships/image" Target="../media/fae7fe07_86a5_11e9_8101_003048fd731b_409a69bd_281f_11ed_a30f_00259070b4877.jpeg"/><Relationship Id="rId8" Type="http://schemas.openxmlformats.org/officeDocument/2006/relationships/image" Target="../media/fae7fe0a_86a5_11e9_8101_003048fd731b_409a69c1_281f_11ed_a30f_00259070b4878.jpeg"/><Relationship Id="rId9" Type="http://schemas.openxmlformats.org/officeDocument/2006/relationships/image" Target="../media/fae7fe0d_86a5_11e9_8101_003048fd731b_409a69c5_281f_11ed_a30f_00259070b4879.jpeg"/><Relationship Id="rId10" Type="http://schemas.openxmlformats.org/officeDocument/2006/relationships/image" Target="../media/fae7fe10_86a5_11e9_8101_003048fd731b_409a69c9_281f_11ed_a30f_00259070b48710.jpeg"/><Relationship Id="rId11" Type="http://schemas.openxmlformats.org/officeDocument/2006/relationships/image" Target="../media/fae7fe13_86a5_11e9_8101_003048fd731b_409a69cd_281f_11ed_a30f_00259070b48711.jpeg"/><Relationship Id="rId12" Type="http://schemas.openxmlformats.org/officeDocument/2006/relationships/image" Target="../media/fae7fe16_86a5_11e9_8101_003048fd731b_409a69d1_281f_11ed_a30f_00259070b48712.jpeg"/><Relationship Id="rId13" Type="http://schemas.openxmlformats.org/officeDocument/2006/relationships/image" Target="../media/fae7fe19_86a5_11e9_8101_003048fd731b_409a69d5_281f_11ed_a30f_00259070b48713.jpeg"/><Relationship Id="rId14" Type="http://schemas.openxmlformats.org/officeDocument/2006/relationships/image" Target="../media/fae7fe1c_86a5_11e9_8101_003048fd731b_409a69d9_281f_11ed_a30f_00259070b48714.jpeg"/><Relationship Id="rId15" Type="http://schemas.openxmlformats.org/officeDocument/2006/relationships/image" Target="../media/fae7fe1f_86a5_11e9_8101_003048fd731b_409a69dd_281f_11ed_a30f_00259070b48715.jpeg"/><Relationship Id="rId16" Type="http://schemas.openxmlformats.org/officeDocument/2006/relationships/image" Target="../media/fae7fe22_86a5_11e9_8101_003048fd731b_409a69e1_281f_11ed_a30f_00259070b48716.jpeg"/><Relationship Id="rId17" Type="http://schemas.openxmlformats.org/officeDocument/2006/relationships/image" Target="../media/fae7fe25_86a5_11e9_8101_003048fd731b_409a69e5_281f_11ed_a30f_00259070b48717.jpeg"/><Relationship Id="rId18" Type="http://schemas.openxmlformats.org/officeDocument/2006/relationships/image" Target="../media/fae7fe28_86a5_11e9_8101_003048fd731b_409a69e9_281f_11ed_a30f_00259070b48718.jpeg"/><Relationship Id="rId19" Type="http://schemas.openxmlformats.org/officeDocument/2006/relationships/image" Target="../media/fae7fe2b_86a5_11e9_8101_003048fd731b_409a69ed_281f_11ed_a30f_00259070b48719.jpeg"/><Relationship Id="rId20" Type="http://schemas.openxmlformats.org/officeDocument/2006/relationships/image" Target="../media/fae7fe2e_86a5_11e9_8101_003048fd731b_409a69f1_281f_11ed_a30f_00259070b48720.jpeg"/><Relationship Id="rId21" Type="http://schemas.openxmlformats.org/officeDocument/2006/relationships/image" Target="../media/6d083a51_3466_11eb_81f3_003048fd731b_409a69f5_281f_11ed_a30f_00259070b48721.jpeg"/><Relationship Id="rId22" Type="http://schemas.openxmlformats.org/officeDocument/2006/relationships/image" Target="../media/af385886_ce99_11ef_a6b4_047c1617b143_1b5db49a_f93d_11ef_a6ea_047c1617b14322.jpeg"/><Relationship Id="rId23" Type="http://schemas.openxmlformats.org/officeDocument/2006/relationships/image" Target="../media/af385888_ce99_11ef_a6b4_047c1617b143_1b5db49b_f93d_11ef_a6ea_047c1617b14323.jpeg"/><Relationship Id="rId24" Type="http://schemas.openxmlformats.org/officeDocument/2006/relationships/image" Target="../media/af38588a_ce99_11ef_a6b4_047c1617b143_1b5db49c_f93d_11ef_a6ea_047c1617b14324.jpeg"/><Relationship Id="rId25" Type="http://schemas.openxmlformats.org/officeDocument/2006/relationships/image" Target="../media/af38588c_ce99_11ef_a6b4_047c1617b143_1b5db49d_f93d_11ef_a6ea_047c1617b14325.jpeg"/><Relationship Id="rId26" Type="http://schemas.openxmlformats.org/officeDocument/2006/relationships/image" Target="../media/af38588e_ce99_11ef_a6b4_047c1617b143_1b5db49e_f93d_11ef_a6ea_047c1617b14326.jpeg"/><Relationship Id="rId27" Type="http://schemas.openxmlformats.org/officeDocument/2006/relationships/image" Target="../media/af385890_ce99_11ef_a6b4_047c1617b143_1b5db49f_f93d_11ef_a6ea_047c1617b14327.jpeg"/><Relationship Id="rId28" Type="http://schemas.openxmlformats.org/officeDocument/2006/relationships/image" Target="../media/145c89b0_551c_11f0_a76e_047c1617b143_579e239d_5a46_11f0_a775_047c1617b14328.jpeg"/><Relationship Id="rId29" Type="http://schemas.openxmlformats.org/officeDocument/2006/relationships/image" Target="../media/1eec2e3e_4547_11f1_a8b7_047c1617b143_35bcb6db_714f_11f1_a8f1_047c1617b14329.jpeg"/><Relationship Id="rId30" Type="http://schemas.openxmlformats.org/officeDocument/2006/relationships/image" Target="../media/1eec2e42_4547_11f1_a8b7_047c1617b143_35bcb6e3_714f_11f1_a8f1_047c1617b14330.jpeg"/><Relationship Id="rId31" Type="http://schemas.openxmlformats.org/officeDocument/2006/relationships/image" Target="../media/1eec2e44_4547_11f1_a8b7_047c1617b143_35bcb6e7_714f_11f1_a8f1_047c1617b14331.jpeg"/><Relationship Id="rId32" Type="http://schemas.openxmlformats.org/officeDocument/2006/relationships/image" Target="../media/1eec2e46_4547_11f1_a8b7_047c1617b143_35bcb6eb_714f_11f1_a8f1_047c1617b14332.jpeg"/><Relationship Id="rId33" Type="http://schemas.openxmlformats.org/officeDocument/2006/relationships/image" Target="../media/1eec2e48_4547_11f1_a8b7_047c1617b143_35bcb6ef_714f_11f1_a8f1_047c1617b14333.jpeg"/><Relationship Id="rId34" Type="http://schemas.openxmlformats.org/officeDocument/2006/relationships/image" Target="../media/1eec2e4a_4547_11f1_a8b7_047c1617b143_35bcb6f3_714f_11f1_a8f1_047c1617b14334.jpeg"/><Relationship Id="rId35" Type="http://schemas.openxmlformats.org/officeDocument/2006/relationships/image" Target="../media/1eec2e4c_4547_11f1_a8b7_047c1617b143_35bcb6bf_714f_11f1_a8f1_047c1617b14335.jpeg"/><Relationship Id="rId36" Type="http://schemas.openxmlformats.org/officeDocument/2006/relationships/image" Target="../media/1eec2e4e_4547_11f1_a8b7_047c1617b143_35bcb6c3_714f_11f1_a8f1_047c1617b14336.jpeg"/><Relationship Id="rId37" Type="http://schemas.openxmlformats.org/officeDocument/2006/relationships/image" Target="../media/1eec2e52_4547_11f1_a8b7_047c1617b143_35bcb6cb_714f_11f1_a8f1_047c1617b14337.jpeg"/><Relationship Id="rId38" Type="http://schemas.openxmlformats.org/officeDocument/2006/relationships/image" Target="../media/1eec2e54_4547_11f1_a8b7_047c1617b143_35bcb6cf_714f_11f1_a8f1_047c1617b14338.jpeg"/><Relationship Id="rId39" Type="http://schemas.openxmlformats.org/officeDocument/2006/relationships/image" Target="../media/1eec2e56_4547_11f1_a8b7_047c1617b143_35bcb6d3_714f_11f1_a8f1_047c1617b14339.jpeg"/><Relationship Id="rId40" Type="http://schemas.openxmlformats.org/officeDocument/2006/relationships/image" Target="../media/1eec2e58_4547_11f1_a8b7_047c1617b143_35bcb6d7_714f_11f1_a8f1_047c1617b1434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820631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9</v>
      </c>
      <c r="I5" s="1">
        <v>0</v>
      </c>
      <c r="J5" s="3" t="s">
        <v>17</v>
      </c>
      <c r="K5" s="2" t="str">
        <f>J5*5303.00</f>
        <v>0</v>
      </c>
      <c r="L5" s="5"/>
    </row>
    <row r="6" spans="1:12" customHeight="1" ht="105" outlineLevel="4">
      <c r="A6" s="1"/>
      <c r="B6" s="1">
        <v>820632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 t="s">
        <v>22</v>
      </c>
      <c r="I6" s="1">
        <v>0</v>
      </c>
      <c r="J6" s="3" t="s">
        <v>17</v>
      </c>
      <c r="K6" s="2" t="str">
        <f>J6*6114.00</f>
        <v>0</v>
      </c>
      <c r="L6" s="5"/>
    </row>
    <row r="7" spans="1:12" customHeight="1" ht="105" outlineLevel="4">
      <c r="A7" s="1"/>
      <c r="B7" s="1">
        <v>820633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 t="s">
        <v>27</v>
      </c>
      <c r="I7" s="1">
        <v>0</v>
      </c>
      <c r="J7" s="3" t="s">
        <v>17</v>
      </c>
      <c r="K7" s="2" t="str">
        <f>J7*8314.00</f>
        <v>0</v>
      </c>
      <c r="L7" s="5"/>
    </row>
    <row r="8" spans="1:12" customHeight="1" ht="105" outlineLevel="4">
      <c r="A8" s="1"/>
      <c r="B8" s="1">
        <v>820634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 t="s">
        <v>22</v>
      </c>
      <c r="I8" s="1">
        <v>0</v>
      </c>
      <c r="J8" s="3" t="s">
        <v>17</v>
      </c>
      <c r="K8" s="2" t="str">
        <f>J8*9619.00</f>
        <v>0</v>
      </c>
      <c r="L8" s="5"/>
    </row>
    <row r="9" spans="1:12" customHeight="1" ht="105" outlineLevel="4">
      <c r="A9" s="1"/>
      <c r="B9" s="1">
        <v>820635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 t="s">
        <v>36</v>
      </c>
      <c r="I9" s="1">
        <v>0</v>
      </c>
      <c r="J9" s="3" t="s">
        <v>17</v>
      </c>
      <c r="K9" s="2" t="str">
        <f>J9*11681.00</f>
        <v>0</v>
      </c>
      <c r="L9" s="5"/>
    </row>
    <row r="10" spans="1:12" customHeight="1" ht="105" outlineLevel="4">
      <c r="A10" s="1"/>
      <c r="B10" s="1">
        <v>820636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17</v>
      </c>
      <c r="K10" s="2" t="str">
        <f>J10*2546.00</f>
        <v>0</v>
      </c>
      <c r="L10" s="5"/>
    </row>
    <row r="11" spans="1:12" customHeight="1" ht="105" outlineLevel="4">
      <c r="A11" s="1"/>
      <c r="B11" s="1">
        <v>820637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17</v>
      </c>
      <c r="K11" s="2" t="str">
        <f>J11*3445.00</f>
        <v>0</v>
      </c>
      <c r="L11" s="5"/>
    </row>
    <row r="12" spans="1:12" customHeight="1" ht="105" outlineLevel="4">
      <c r="A12" s="1"/>
      <c r="B12" s="1">
        <v>820638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17</v>
      </c>
      <c r="K12" s="2" t="str">
        <f>J12*4190.00</f>
        <v>0</v>
      </c>
      <c r="L12" s="5"/>
    </row>
    <row r="13" spans="1:12" customHeight="1" ht="105" outlineLevel="4">
      <c r="A13" s="1"/>
      <c r="B13" s="1">
        <v>820639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17</v>
      </c>
      <c r="K13" s="2" t="str">
        <f>J13*5356.00</f>
        <v>0</v>
      </c>
      <c r="L13" s="5"/>
    </row>
    <row r="14" spans="1:12" customHeight="1" ht="105" outlineLevel="4">
      <c r="A14" s="1"/>
      <c r="B14" s="1">
        <v>820640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6</v>
      </c>
      <c r="I14" s="1">
        <v>0</v>
      </c>
      <c r="J14" s="3" t="s">
        <v>17</v>
      </c>
      <c r="K14" s="2" t="str">
        <f>J14*6024.00</f>
        <v>0</v>
      </c>
      <c r="L14" s="5"/>
    </row>
    <row r="15" spans="1:12" customHeight="1" ht="105" outlineLevel="4">
      <c r="A15" s="1"/>
      <c r="B15" s="1">
        <v>820641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0</v>
      </c>
      <c r="I15" s="1">
        <v>0</v>
      </c>
      <c r="J15" s="3" t="s">
        <v>17</v>
      </c>
      <c r="K15" s="2" t="str">
        <f>J15*6154.00</f>
        <v>0</v>
      </c>
      <c r="L15" s="5"/>
    </row>
    <row r="16" spans="1:12" customHeight="1" ht="105" outlineLevel="4">
      <c r="A16" s="1"/>
      <c r="B16" s="1">
        <v>820642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 t="s">
        <v>22</v>
      </c>
      <c r="I16" s="1">
        <v>0</v>
      </c>
      <c r="J16" s="3" t="s">
        <v>17</v>
      </c>
      <c r="K16" s="2" t="str">
        <f>J16*1524.00</f>
        <v>0</v>
      </c>
      <c r="L16" s="5"/>
    </row>
    <row r="17" spans="1:12" customHeight="1" ht="105" outlineLevel="4">
      <c r="A17" s="1"/>
      <c r="B17" s="1">
        <v>820643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0</v>
      </c>
      <c r="I17" s="1">
        <v>0</v>
      </c>
      <c r="J17" s="3" t="s">
        <v>17</v>
      </c>
      <c r="K17" s="2" t="str">
        <f>J17*2097.00</f>
        <v>0</v>
      </c>
      <c r="L17" s="5"/>
    </row>
    <row r="18" spans="1:12" customHeight="1" ht="105" outlineLevel="4">
      <c r="A18" s="1"/>
      <c r="B18" s="1">
        <v>820644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 t="s">
        <v>27</v>
      </c>
      <c r="I18" s="1">
        <v>0</v>
      </c>
      <c r="J18" s="3" t="s">
        <v>17</v>
      </c>
      <c r="K18" s="2" t="str">
        <f>J18*2675.00</f>
        <v>0</v>
      </c>
      <c r="L18" s="5"/>
    </row>
    <row r="19" spans="1:12" customHeight="1" ht="105" outlineLevel="4">
      <c r="A19" s="1"/>
      <c r="B19" s="1">
        <v>820645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 t="s">
        <v>77</v>
      </c>
      <c r="I19" s="1">
        <v>0</v>
      </c>
      <c r="J19" s="3" t="s">
        <v>17</v>
      </c>
      <c r="K19" s="2" t="str">
        <f>J19*2862.00</f>
        <v>0</v>
      </c>
      <c r="L19" s="5"/>
    </row>
    <row r="20" spans="1:12" customHeight="1" ht="105" outlineLevel="4">
      <c r="A20" s="1"/>
      <c r="B20" s="1">
        <v>820646</v>
      </c>
      <c r="C20" s="1" t="s">
        <v>78</v>
      </c>
      <c r="D20" s="1" t="s">
        <v>79</v>
      </c>
      <c r="E20" s="2" t="s">
        <v>80</v>
      </c>
      <c r="F20" s="2" t="s">
        <v>81</v>
      </c>
      <c r="G20" s="2">
        <v>0</v>
      </c>
      <c r="H20" s="2" t="s">
        <v>77</v>
      </c>
      <c r="I20" s="1">
        <v>0</v>
      </c>
      <c r="J20" s="3" t="s">
        <v>17</v>
      </c>
      <c r="K20" s="2" t="str">
        <f>J20*3357.00</f>
        <v>0</v>
      </c>
      <c r="L20" s="5"/>
    </row>
    <row r="21" spans="1:12" customHeight="1" ht="105" outlineLevel="4">
      <c r="A21" s="1"/>
      <c r="B21" s="1">
        <v>820647</v>
      </c>
      <c r="C21" s="1" t="s">
        <v>82</v>
      </c>
      <c r="D21" s="1" t="s">
        <v>83</v>
      </c>
      <c r="E21" s="2" t="s">
        <v>84</v>
      </c>
      <c r="F21" s="2" t="s">
        <v>85</v>
      </c>
      <c r="G21" s="2">
        <v>0</v>
      </c>
      <c r="H21" s="2" t="s">
        <v>22</v>
      </c>
      <c r="I21" s="1">
        <v>0</v>
      </c>
      <c r="J21" s="3" t="s">
        <v>17</v>
      </c>
      <c r="K21" s="2" t="str">
        <f>J21*4036.00</f>
        <v>0</v>
      </c>
      <c r="L21" s="5"/>
    </row>
    <row r="22" spans="1:12" customHeight="1" ht="105" outlineLevel="4">
      <c r="A22" s="1"/>
      <c r="B22" s="1">
        <v>820648</v>
      </c>
      <c r="C22" s="1" t="s">
        <v>86</v>
      </c>
      <c r="D22" s="1" t="s">
        <v>87</v>
      </c>
      <c r="E22" s="2" t="s">
        <v>88</v>
      </c>
      <c r="F22" s="2" t="s">
        <v>89</v>
      </c>
      <c r="G22" s="2">
        <v>0</v>
      </c>
      <c r="H22" s="2" t="s">
        <v>22</v>
      </c>
      <c r="I22" s="1">
        <v>0</v>
      </c>
      <c r="J22" s="3" t="s">
        <v>17</v>
      </c>
      <c r="K22" s="2" t="str">
        <f>J22*4450.00</f>
        <v>0</v>
      </c>
      <c r="L22" s="5"/>
    </row>
    <row r="23" spans="1:12" customHeight="1" ht="105" outlineLevel="4">
      <c r="A23" s="1"/>
      <c r="B23" s="1">
        <v>820649</v>
      </c>
      <c r="C23" s="1" t="s">
        <v>90</v>
      </c>
      <c r="D23" s="1" t="s">
        <v>91</v>
      </c>
      <c r="E23" s="2" t="s">
        <v>92</v>
      </c>
      <c r="F23" s="2" t="s">
        <v>93</v>
      </c>
      <c r="G23" s="2">
        <v>0</v>
      </c>
      <c r="H23" s="2" t="s">
        <v>77</v>
      </c>
      <c r="I23" s="1">
        <v>0</v>
      </c>
      <c r="J23" s="3" t="s">
        <v>17</v>
      </c>
      <c r="K23" s="2" t="str">
        <f>J23*5223.00</f>
        <v>0</v>
      </c>
      <c r="L23" s="5"/>
    </row>
    <row r="24" spans="1:12" customHeight="1" ht="105" outlineLevel="4">
      <c r="A24" s="1"/>
      <c r="B24" s="1">
        <v>820650</v>
      </c>
      <c r="C24" s="1" t="s">
        <v>94</v>
      </c>
      <c r="D24" s="1" t="s">
        <v>95</v>
      </c>
      <c r="E24" s="2" t="s">
        <v>96</v>
      </c>
      <c r="F24" s="2" t="s">
        <v>97</v>
      </c>
      <c r="G24" s="2">
        <v>0</v>
      </c>
      <c r="H24" s="2" t="s">
        <v>22</v>
      </c>
      <c r="I24" s="1">
        <v>0</v>
      </c>
      <c r="J24" s="3" t="s">
        <v>17</v>
      </c>
      <c r="K24" s="2" t="str">
        <f>J24*5355.00</f>
        <v>0</v>
      </c>
      <c r="L24" s="5"/>
    </row>
    <row r="25" spans="1:12" customHeight="1" ht="105" outlineLevel="4">
      <c r="A25" s="1"/>
      <c r="B25" s="1">
        <v>836293</v>
      </c>
      <c r="C25" s="1" t="s">
        <v>98</v>
      </c>
      <c r="D25" s="1" t="s">
        <v>99</v>
      </c>
      <c r="E25" s="2" t="s">
        <v>100</v>
      </c>
      <c r="F25" s="2" t="s">
        <v>101</v>
      </c>
      <c r="G25" s="2">
        <v>0</v>
      </c>
      <c r="H25" s="2" t="s">
        <v>36</v>
      </c>
      <c r="I25" s="1">
        <v>0</v>
      </c>
      <c r="J25" s="3" t="s">
        <v>17</v>
      </c>
      <c r="K25" s="2" t="str">
        <f>J25*2065.00</f>
        <v>0</v>
      </c>
      <c r="L25" s="5"/>
    </row>
    <row r="26" spans="1:12" customHeight="1" ht="105" outlineLevel="4">
      <c r="A26" s="1"/>
      <c r="B26" s="1">
        <v>889751</v>
      </c>
      <c r="C26" s="1" t="s">
        <v>102</v>
      </c>
      <c r="D26" s="1" t="s">
        <v>103</v>
      </c>
      <c r="E26" s="2" t="s">
        <v>104</v>
      </c>
      <c r="F26" s="2" t="s">
        <v>105</v>
      </c>
      <c r="G26" s="2">
        <v>0</v>
      </c>
      <c r="H26" s="2">
        <v>2</v>
      </c>
      <c r="I26" s="1">
        <v>0</v>
      </c>
      <c r="J26" s="3" t="s">
        <v>17</v>
      </c>
      <c r="K26" s="2" t="str">
        <f>J26*4074.00</f>
        <v>0</v>
      </c>
      <c r="L26" s="5"/>
    </row>
    <row r="27" spans="1:12" customHeight="1" ht="105" outlineLevel="4">
      <c r="A27" s="1"/>
      <c r="B27" s="1">
        <v>889752</v>
      </c>
      <c r="C27" s="1" t="s">
        <v>106</v>
      </c>
      <c r="D27" s="1" t="s">
        <v>107</v>
      </c>
      <c r="E27" s="2" t="s">
        <v>108</v>
      </c>
      <c r="F27" s="2" t="s">
        <v>109</v>
      </c>
      <c r="G27" s="2">
        <v>0</v>
      </c>
      <c r="H27" s="2">
        <v>4</v>
      </c>
      <c r="I27" s="1">
        <v>0</v>
      </c>
      <c r="J27" s="3" t="s">
        <v>17</v>
      </c>
      <c r="K27" s="2" t="str">
        <f>J27*5462.00</f>
        <v>0</v>
      </c>
      <c r="L27" s="5"/>
    </row>
    <row r="28" spans="1:12" customHeight="1" ht="105" outlineLevel="4">
      <c r="A28" s="1"/>
      <c r="B28" s="1">
        <v>889753</v>
      </c>
      <c r="C28" s="1" t="s">
        <v>110</v>
      </c>
      <c r="D28" s="1" t="s">
        <v>111</v>
      </c>
      <c r="E28" s="2" t="s">
        <v>112</v>
      </c>
      <c r="F28" s="2" t="s">
        <v>113</v>
      </c>
      <c r="G28" s="2">
        <v>0</v>
      </c>
      <c r="H28" s="2">
        <v>7</v>
      </c>
      <c r="I28" s="1">
        <v>0</v>
      </c>
      <c r="J28" s="3" t="s">
        <v>17</v>
      </c>
      <c r="K28" s="2" t="str">
        <f>J28*6719.00</f>
        <v>0</v>
      </c>
      <c r="L28" s="5"/>
    </row>
    <row r="29" spans="1:12" customHeight="1" ht="105" outlineLevel="4">
      <c r="A29" s="1"/>
      <c r="B29" s="1">
        <v>889754</v>
      </c>
      <c r="C29" s="1" t="s">
        <v>114</v>
      </c>
      <c r="D29" s="1" t="s">
        <v>115</v>
      </c>
      <c r="E29" s="2" t="s">
        <v>116</v>
      </c>
      <c r="F29" s="2" t="s">
        <v>117</v>
      </c>
      <c r="G29" s="2">
        <v>0</v>
      </c>
      <c r="H29" s="2">
        <v>4</v>
      </c>
      <c r="I29" s="1">
        <v>0</v>
      </c>
      <c r="J29" s="3" t="s">
        <v>17</v>
      </c>
      <c r="K29" s="2" t="str">
        <f>J29*8564.00</f>
        <v>0</v>
      </c>
      <c r="L29" s="5"/>
    </row>
    <row r="30" spans="1:12" customHeight="1" ht="105" outlineLevel="4">
      <c r="A30" s="1"/>
      <c r="B30" s="1">
        <v>889755</v>
      </c>
      <c r="C30" s="1" t="s">
        <v>118</v>
      </c>
      <c r="D30" s="1" t="s">
        <v>119</v>
      </c>
      <c r="E30" s="2" t="s">
        <v>120</v>
      </c>
      <c r="F30" s="2" t="s">
        <v>121</v>
      </c>
      <c r="G30" s="2">
        <v>0</v>
      </c>
      <c r="H30" s="2" t="s">
        <v>77</v>
      </c>
      <c r="I30" s="1">
        <v>0</v>
      </c>
      <c r="J30" s="3" t="s">
        <v>17</v>
      </c>
      <c r="K30" s="2" t="str">
        <f>J30*9907.00</f>
        <v>0</v>
      </c>
      <c r="L30" s="5"/>
    </row>
    <row r="31" spans="1:12" customHeight="1" ht="105" outlineLevel="4">
      <c r="A31" s="1"/>
      <c r="B31" s="1">
        <v>889756</v>
      </c>
      <c r="C31" s="1" t="s">
        <v>122</v>
      </c>
      <c r="D31" s="1" t="s">
        <v>123</v>
      </c>
      <c r="E31" s="2" t="s">
        <v>124</v>
      </c>
      <c r="F31" s="2" t="s">
        <v>125</v>
      </c>
      <c r="G31" s="2">
        <v>0</v>
      </c>
      <c r="H31" s="2">
        <v>7</v>
      </c>
      <c r="I31" s="1">
        <v>0</v>
      </c>
      <c r="J31" s="3" t="s">
        <v>17</v>
      </c>
      <c r="K31" s="2" t="str">
        <f>J31*12031.00</f>
        <v>0</v>
      </c>
      <c r="L31" s="5"/>
    </row>
    <row r="32" spans="1:12" customHeight="1" ht="105" outlineLevel="4">
      <c r="A32" s="1"/>
      <c r="B32" s="1">
        <v>890055</v>
      </c>
      <c r="C32" s="1" t="s">
        <v>126</v>
      </c>
      <c r="D32" s="1" t="s">
        <v>127</v>
      </c>
      <c r="E32" s="2" t="s">
        <v>128</v>
      </c>
      <c r="F32" s="2" t="s">
        <v>129</v>
      </c>
      <c r="G32" s="2">
        <v>0</v>
      </c>
      <c r="H32" s="2">
        <v>9</v>
      </c>
      <c r="I32" s="1">
        <v>0</v>
      </c>
      <c r="J32" s="3" t="s">
        <v>17</v>
      </c>
      <c r="K32" s="2" t="str">
        <f>J32*12550.00</f>
        <v>0</v>
      </c>
      <c r="L32" s="5"/>
    </row>
    <row r="33" spans="1:12" customHeight="1" ht="105" outlineLevel="4">
      <c r="A33" s="1"/>
      <c r="B33" s="1">
        <v>956783</v>
      </c>
      <c r="C33" s="1" t="s">
        <v>130</v>
      </c>
      <c r="D33" s="1" t="s">
        <v>131</v>
      </c>
      <c r="E33" s="2" t="s">
        <v>132</v>
      </c>
      <c r="F33" s="2" t="s">
        <v>133</v>
      </c>
      <c r="G33" s="2">
        <v>0</v>
      </c>
      <c r="H33" s="2" t="s">
        <v>27</v>
      </c>
      <c r="I33" s="1">
        <v>0</v>
      </c>
      <c r="J33" s="3" t="s">
        <v>17</v>
      </c>
      <c r="K33" s="2" t="str">
        <f>J33*1090.00</f>
        <v>0</v>
      </c>
      <c r="L33" s="5"/>
    </row>
    <row r="34" spans="1:12" outlineLevel="4">
      <c r="A34" s="1"/>
      <c r="B34" s="1">
        <v>956784</v>
      </c>
      <c r="C34" s="1" t="s">
        <v>134</v>
      </c>
      <c r="D34" s="1" t="s">
        <v>135</v>
      </c>
      <c r="E34" s="2" t="s">
        <v>136</v>
      </c>
      <c r="F34" s="2" t="s">
        <v>137</v>
      </c>
      <c r="G34" s="2">
        <v>0</v>
      </c>
      <c r="H34" s="2">
        <v>0</v>
      </c>
      <c r="I34" s="1">
        <v>0</v>
      </c>
      <c r="J34" s="3" t="s">
        <v>17</v>
      </c>
      <c r="K34" s="2" t="str">
        <f>J34*1375.00</f>
        <v>0</v>
      </c>
      <c r="L34" s="5"/>
    </row>
    <row r="35" spans="1:12" customHeight="1" ht="105" outlineLevel="4">
      <c r="A35" s="1"/>
      <c r="B35" s="1">
        <v>956785</v>
      </c>
      <c r="C35" s="1" t="s">
        <v>138</v>
      </c>
      <c r="D35" s="1" t="s">
        <v>139</v>
      </c>
      <c r="E35" s="2" t="s">
        <v>140</v>
      </c>
      <c r="F35" s="2" t="s">
        <v>141</v>
      </c>
      <c r="G35" s="2">
        <v>0</v>
      </c>
      <c r="H35" s="2">
        <v>6</v>
      </c>
      <c r="I35" s="1">
        <v>0</v>
      </c>
      <c r="J35" s="3" t="s">
        <v>17</v>
      </c>
      <c r="K35" s="2" t="str">
        <f>J35*1664.00</f>
        <v>0</v>
      </c>
      <c r="L35" s="5"/>
    </row>
    <row r="36" spans="1:12" customHeight="1" ht="105" outlineLevel="4">
      <c r="A36" s="1"/>
      <c r="B36" s="1">
        <v>956786</v>
      </c>
      <c r="C36" s="1" t="s">
        <v>142</v>
      </c>
      <c r="D36" s="1" t="s">
        <v>143</v>
      </c>
      <c r="E36" s="2" t="s">
        <v>144</v>
      </c>
      <c r="F36" s="2" t="s">
        <v>145</v>
      </c>
      <c r="G36" s="2">
        <v>0</v>
      </c>
      <c r="H36" s="2" t="s">
        <v>27</v>
      </c>
      <c r="I36" s="1">
        <v>0</v>
      </c>
      <c r="J36" s="3" t="s">
        <v>17</v>
      </c>
      <c r="K36" s="2" t="str">
        <f>J36*1948.00</f>
        <v>0</v>
      </c>
      <c r="L36" s="5"/>
    </row>
    <row r="37" spans="1:12" customHeight="1" ht="105" outlineLevel="4">
      <c r="A37" s="1"/>
      <c r="B37" s="1">
        <v>956787</v>
      </c>
      <c r="C37" s="1" t="s">
        <v>146</v>
      </c>
      <c r="D37" s="1" t="s">
        <v>147</v>
      </c>
      <c r="E37" s="2" t="s">
        <v>148</v>
      </c>
      <c r="F37" s="2" t="s">
        <v>149</v>
      </c>
      <c r="G37" s="2">
        <v>0</v>
      </c>
      <c r="H37" s="2" t="s">
        <v>22</v>
      </c>
      <c r="I37" s="1">
        <v>0</v>
      </c>
      <c r="J37" s="3" t="s">
        <v>17</v>
      </c>
      <c r="K37" s="2" t="str">
        <f>J37*2237.00</f>
        <v>0</v>
      </c>
      <c r="L37" s="5"/>
    </row>
    <row r="38" spans="1:12" customHeight="1" ht="105" outlineLevel="4">
      <c r="A38" s="1"/>
      <c r="B38" s="1">
        <v>956788</v>
      </c>
      <c r="C38" s="1" t="s">
        <v>150</v>
      </c>
      <c r="D38" s="1" t="s">
        <v>151</v>
      </c>
      <c r="E38" s="2" t="s">
        <v>152</v>
      </c>
      <c r="F38" s="2" t="s">
        <v>153</v>
      </c>
      <c r="G38" s="2">
        <v>0</v>
      </c>
      <c r="H38" s="2" t="s">
        <v>77</v>
      </c>
      <c r="I38" s="1">
        <v>0</v>
      </c>
      <c r="J38" s="3" t="s">
        <v>17</v>
      </c>
      <c r="K38" s="2" t="str">
        <f>J38*2522.00</f>
        <v>0</v>
      </c>
      <c r="L38" s="5"/>
    </row>
    <row r="39" spans="1:12" customHeight="1" ht="105" outlineLevel="4">
      <c r="A39" s="1"/>
      <c r="B39" s="1">
        <v>956789</v>
      </c>
      <c r="C39" s="1" t="s">
        <v>154</v>
      </c>
      <c r="D39" s="1" t="s">
        <v>155</v>
      </c>
      <c r="E39" s="2" t="s">
        <v>156</v>
      </c>
      <c r="F39" s="2" t="s">
        <v>157</v>
      </c>
      <c r="G39" s="2">
        <v>0</v>
      </c>
      <c r="H39" s="2" t="s">
        <v>36</v>
      </c>
      <c r="I39" s="1">
        <v>0</v>
      </c>
      <c r="J39" s="3" t="s">
        <v>17</v>
      </c>
      <c r="K39" s="2" t="str">
        <f>J39*2811.00</f>
        <v>0</v>
      </c>
      <c r="L39" s="5"/>
    </row>
    <row r="40" spans="1:12" customHeight="1" ht="105" outlineLevel="4">
      <c r="A40" s="1"/>
      <c r="B40" s="1">
        <v>956790</v>
      </c>
      <c r="C40" s="1" t="s">
        <v>158</v>
      </c>
      <c r="D40" s="1" t="s">
        <v>159</v>
      </c>
      <c r="E40" s="2" t="s">
        <v>160</v>
      </c>
      <c r="F40" s="2" t="s">
        <v>161</v>
      </c>
      <c r="G40" s="2">
        <v>0</v>
      </c>
      <c r="H40" s="2" t="s">
        <v>22</v>
      </c>
      <c r="I40" s="1">
        <v>0</v>
      </c>
      <c r="J40" s="3" t="s">
        <v>17</v>
      </c>
      <c r="K40" s="2" t="str">
        <f>J40*1296.00</f>
        <v>0</v>
      </c>
      <c r="L40" s="5"/>
    </row>
    <row r="41" spans="1:12" customHeight="1" ht="105" outlineLevel="4">
      <c r="A41" s="1"/>
      <c r="B41" s="1">
        <v>956791</v>
      </c>
      <c r="C41" s="1" t="s">
        <v>162</v>
      </c>
      <c r="D41" s="1" t="s">
        <v>163</v>
      </c>
      <c r="E41" s="2" t="s">
        <v>164</v>
      </c>
      <c r="F41" s="2" t="s">
        <v>165</v>
      </c>
      <c r="G41" s="2">
        <v>0</v>
      </c>
      <c r="H41" s="2" t="s">
        <v>77</v>
      </c>
      <c r="I41" s="1">
        <v>0</v>
      </c>
      <c r="J41" s="3" t="s">
        <v>17</v>
      </c>
      <c r="K41" s="2" t="str">
        <f>J41*1751.00</f>
        <v>0</v>
      </c>
      <c r="L41" s="5"/>
    </row>
    <row r="42" spans="1:12" outlineLevel="4">
      <c r="A42" s="1"/>
      <c r="B42" s="1">
        <v>956792</v>
      </c>
      <c r="C42" s="1" t="s">
        <v>166</v>
      </c>
      <c r="D42" s="1" t="s">
        <v>167</v>
      </c>
      <c r="E42" s="2" t="s">
        <v>168</v>
      </c>
      <c r="F42" s="2" t="s">
        <v>169</v>
      </c>
      <c r="G42" s="2">
        <v>0</v>
      </c>
      <c r="H42" s="2">
        <v>0</v>
      </c>
      <c r="I42" s="1">
        <v>0</v>
      </c>
      <c r="J42" s="3" t="s">
        <v>17</v>
      </c>
      <c r="K42" s="2" t="str">
        <f>J42*2203.00</f>
        <v>0</v>
      </c>
      <c r="L42" s="5"/>
    </row>
    <row r="43" spans="1:12" customHeight="1" ht="105" outlineLevel="4">
      <c r="A43" s="1"/>
      <c r="B43" s="1">
        <v>956793</v>
      </c>
      <c r="C43" s="1" t="s">
        <v>170</v>
      </c>
      <c r="D43" s="1" t="s">
        <v>171</v>
      </c>
      <c r="E43" s="2" t="s">
        <v>172</v>
      </c>
      <c r="F43" s="2" t="s">
        <v>173</v>
      </c>
      <c r="G43" s="2">
        <v>0</v>
      </c>
      <c r="H43" s="2" t="s">
        <v>36</v>
      </c>
      <c r="I43" s="1">
        <v>0</v>
      </c>
      <c r="J43" s="3" t="s">
        <v>17</v>
      </c>
      <c r="K43" s="2" t="str">
        <f>J43*2656.00</f>
        <v>0</v>
      </c>
      <c r="L43" s="5"/>
    </row>
    <row r="44" spans="1:12" customHeight="1" ht="105" outlineLevel="4">
      <c r="A44" s="1"/>
      <c r="B44" s="1">
        <v>956794</v>
      </c>
      <c r="C44" s="1" t="s">
        <v>174</v>
      </c>
      <c r="D44" s="1" t="s">
        <v>175</v>
      </c>
      <c r="E44" s="2" t="s">
        <v>176</v>
      </c>
      <c r="F44" s="2" t="s">
        <v>177</v>
      </c>
      <c r="G44" s="2">
        <v>0</v>
      </c>
      <c r="H44" s="2">
        <v>0</v>
      </c>
      <c r="I44" s="1">
        <v>0</v>
      </c>
      <c r="J44" s="3" t="s">
        <v>17</v>
      </c>
      <c r="K44" s="2" t="str">
        <f>J44*3109.00</f>
        <v>0</v>
      </c>
      <c r="L44" s="5"/>
    </row>
    <row r="45" spans="1:12" customHeight="1" ht="105" outlineLevel="4">
      <c r="A45" s="1"/>
      <c r="B45" s="1">
        <v>956795</v>
      </c>
      <c r="C45" s="1" t="s">
        <v>178</v>
      </c>
      <c r="D45" s="1" t="s">
        <v>179</v>
      </c>
      <c r="E45" s="2" t="s">
        <v>180</v>
      </c>
      <c r="F45" s="2" t="s">
        <v>181</v>
      </c>
      <c r="G45" s="2">
        <v>0</v>
      </c>
      <c r="H45" s="2" t="s">
        <v>27</v>
      </c>
      <c r="I45" s="1">
        <v>0</v>
      </c>
      <c r="J45" s="3" t="s">
        <v>17</v>
      </c>
      <c r="K45" s="2" t="str">
        <f>J45*3563.00</f>
        <v>0</v>
      </c>
      <c r="L45" s="5"/>
    </row>
    <row r="46" spans="1:12" customHeight="1" ht="105" outlineLevel="4">
      <c r="A46" s="1"/>
      <c r="B46" s="1">
        <v>956796</v>
      </c>
      <c r="C46" s="1" t="s">
        <v>182</v>
      </c>
      <c r="D46" s="1" t="s">
        <v>183</v>
      </c>
      <c r="E46" s="2" t="s">
        <v>184</v>
      </c>
      <c r="F46" s="2" t="s">
        <v>185</v>
      </c>
      <c r="G46" s="2">
        <v>0</v>
      </c>
      <c r="H46" s="2" t="s">
        <v>27</v>
      </c>
      <c r="I46" s="1">
        <v>0</v>
      </c>
      <c r="J46" s="3" t="s">
        <v>17</v>
      </c>
      <c r="K46" s="2" t="str">
        <f>J46*4076.00</f>
        <v>0</v>
      </c>
      <c r="L4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2026-08-11T06:13:12+03:00</dcterms:created>
  <dcterms:modified xsi:type="dcterms:W3CDTF">2026-08-11T06:13:12+03:00</dcterms:modified>
  <dc:title>Untitled Spreadsheet</dc:title>
  <dc:description/>
  <dc:subject/>
  <cp:keywords/>
  <cp:category/>
</cp:coreProperties>
</file>