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<sst xmlns="http://schemas.openxmlformats.org/spreadsheetml/2006/main" uniqueCount="176">
  <si>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</si>
  <si>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</si>
  <si>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</si>
  <si>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</si>
  <si>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</si>
  <si>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</si>
  <si>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</si>
  <si>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</si>
  <si>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</si>
  <si>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</si>
  <si>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</si>
  <si>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Комплектующие</t>
  </si>
  <si>
    <t>Фитинги для коллекторов</t>
  </si>
  <si>
    <t>FRK-220043</t>
  </si>
  <si>
    <t>VRZ16</t>
  </si>
  <si>
    <t>Адаптер для коллектора 1/2</t>
  </si>
  <si>
    <t>29.40 руб.</t>
  </si>
  <si>
    <t>&gt;50</t>
  </si>
  <si>
    <t>шт</t>
  </si>
  <si>
    <t>FRK-220044</t>
  </si>
  <si>
    <t>VRZ20</t>
  </si>
  <si>
    <t>Адаптер для коллектора 3/4</t>
  </si>
  <si>
    <t>38.22 руб.</t>
  </si>
  <si>
    <t>FRK-220045</t>
  </si>
  <si>
    <t>VRD21</t>
  </si>
  <si>
    <t>Заглушка коллектора FAR (VR402-405) 3/4 вн.р с доп. уплонением</t>
  </si>
  <si>
    <t>129.36 руб.</t>
  </si>
  <si>
    <t>&gt;25</t>
  </si>
  <si>
    <t>FRK-220046</t>
  </si>
  <si>
    <t>VRD22</t>
  </si>
  <si>
    <t>Заглушка  коллектора FAR (VR402-405) 3/4 нар.р с доп. уплонением</t>
  </si>
  <si>
    <t>157.29 руб.</t>
  </si>
  <si>
    <t>VLC-713009</t>
  </si>
  <si>
    <t>VTc.530.N.050404</t>
  </si>
  <si>
    <t>Тройник коллекторный 3/4"x1/2"x1/2" нар.-вн.-вн.  (10 /100шт)</t>
  </si>
  <si>
    <t>331.00 руб.</t>
  </si>
  <si>
    <t>VLC-713010</t>
  </si>
  <si>
    <t>VTc.530.N.060404</t>
  </si>
  <si>
    <t>Тройник коллекторный 1"x1/2"x1/2" нар.-вн.-вн. (10 /80шт)</t>
  </si>
  <si>
    <t>397.00 руб.</t>
  </si>
  <si>
    <t>&gt;500</t>
  </si>
  <si>
    <t>VLC-713020</t>
  </si>
  <si>
    <t>VTc.531.N.0504</t>
  </si>
  <si>
    <t>Отвод коллекторный 3/4"x1/2" нар.-вн. (угольник)  (10 /110шт)</t>
  </si>
  <si>
    <t>304.00 руб.</t>
  </si>
  <si>
    <t>&gt;100</t>
  </si>
  <si>
    <t>VLC-713021</t>
  </si>
  <si>
    <t>VTc.531.N.0604</t>
  </si>
  <si>
    <t>Отвод коллекторный 1"x1/2" нар.-вн. (угольник) (10 /80шт)</t>
  </si>
  <si>
    <t>400.00 руб.</t>
  </si>
  <si>
    <t>VLC-713046</t>
  </si>
  <si>
    <t>VTc.701.N.04</t>
  </si>
  <si>
    <t>Адаптер д/коллектора (конус-плоскость) 1/2"  (10 /2000шт)</t>
  </si>
  <si>
    <t>49.00 руб.</t>
  </si>
  <si>
    <t>&gt;1000</t>
  </si>
  <si>
    <t>VLC-713047</t>
  </si>
  <si>
    <t>VTc.701.NE.05</t>
  </si>
  <si>
    <t>Адаптер д/коллектора (евроконус-плоскость) 3/4"  (10 /1500шт)</t>
  </si>
  <si>
    <t>42.00 руб.</t>
  </si>
  <si>
    <t>VLC-713048</t>
  </si>
  <si>
    <t>VTc.709.N.1604</t>
  </si>
  <si>
    <t>Соединитель КОНУС коллекторный обжимной для полимерной PEX трубы 16 (2,0)   (10 /340шт)</t>
  </si>
  <si>
    <t>154.00 руб.</t>
  </si>
  <si>
    <t>VLC-713049</t>
  </si>
  <si>
    <t>VTc.710.N.1604</t>
  </si>
  <si>
    <t>Соединитель коллекторный обжимной для м./п. трубы 16 (2,0)   (10 /300шт)</t>
  </si>
  <si>
    <t>152.00 руб.</t>
  </si>
  <si>
    <t>VLC-713050</t>
  </si>
  <si>
    <t>VTc.711.N.1504</t>
  </si>
  <si>
    <t>Соединитель коллекторный обжимной для медной трубы 15  (10 /420шт)</t>
  </si>
  <si>
    <t>92.00 руб.</t>
  </si>
  <si>
    <t>VLC-713051</t>
  </si>
  <si>
    <t>VTc.712.N.1604</t>
  </si>
  <si>
    <t>Соединитель КОНУС  коллекторный пресс для м./п. трубы 16(2,0) х 1/2"  (10 /260шт)</t>
  </si>
  <si>
    <t>248.00 руб.</t>
  </si>
  <si>
    <t>VLC-713052</t>
  </si>
  <si>
    <t>VTc.712.NE.1605</t>
  </si>
  <si>
    <t>Соединитель ЕВРОКОНУС коллекторный пресс для м./п. трубы 16(2,0) x 3/4 (евроконус)  (10 /200шт)</t>
  </si>
  <si>
    <t>337.00 руб.</t>
  </si>
  <si>
    <t>VLC-713053</t>
  </si>
  <si>
    <t>VTc.720.NE.0005</t>
  </si>
  <si>
    <t>Кран для коллектора (евроконус)   (8 /96шт)</t>
  </si>
  <si>
    <t>617.00 руб.</t>
  </si>
  <si>
    <t>VLC-900300</t>
  </si>
  <si>
    <t>VTc.709.N.1622</t>
  </si>
  <si>
    <t>Соединитель КОНУС коллекторный обжимной для полимерной PEX трубы 16 (2,2)</t>
  </si>
  <si>
    <t>141.00 руб.</t>
  </si>
  <si>
    <t>VLC-900301</t>
  </si>
  <si>
    <t>VTc.720.NEI.0005</t>
  </si>
  <si>
    <t>Кран для коллектора (евроконус) 501398VA</t>
  </si>
  <si>
    <t>1 166.00 руб.</t>
  </si>
  <si>
    <t>VLC-900479</t>
  </si>
  <si>
    <t>VT.0681.NE.050505</t>
  </si>
  <si>
    <t>Коллекторный разделитель потока вн.р. 3/4"(EK)- 2 вых. х нар.р. 3/4"(EK)</t>
  </si>
  <si>
    <t>448.00 руб.</t>
  </si>
  <si>
    <t>VLC-900545</t>
  </si>
  <si>
    <t>VTc.712.NE.2005</t>
  </si>
  <si>
    <t>Соединитель ЕВРОКОНУС коллекторный евроконус/пресс для м./п. трубы 20(2,0) x 3/4 (евроконус)</t>
  </si>
  <si>
    <t>350.00 руб.</t>
  </si>
  <si>
    <t>&gt;10</t>
  </si>
  <si>
    <t>VLC-900653</t>
  </si>
  <si>
    <t>VTr.585.N.0402</t>
  </si>
  <si>
    <t>Фитинг резьбовой, футорка коллекторная 1/2" х 1/4"</t>
  </si>
  <si>
    <t>66.00 руб.</t>
  </si>
  <si>
    <t>VLC-900654</t>
  </si>
  <si>
    <t>VTr.585.N.0502</t>
  </si>
  <si>
    <t>Фитинг резьбовой, футорка коллекторная 3/4" х 1/4"</t>
  </si>
  <si>
    <t>105.00 руб.</t>
  </si>
  <si>
    <t>VLC-901003</t>
  </si>
  <si>
    <t>VTc.630.N.0504</t>
  </si>
  <si>
    <t>Тройник коллекторный с вращающимся штуцером 3/4"х1/2"х1/2" нар.-вн.-вн.</t>
  </si>
  <si>
    <t>433.00 руб.</t>
  </si>
  <si>
    <t>VLC-901004</t>
  </si>
  <si>
    <t>VTc.630.N.0604</t>
  </si>
  <si>
    <t>Тройник коллекторный с вращающимся штуцером 1"х1/2"х1/2" нар.-вн.-вн.</t>
  </si>
  <si>
    <t>585.00 руб.</t>
  </si>
  <si>
    <t>VLC-901005</t>
  </si>
  <si>
    <t>VTc.631.N.0504</t>
  </si>
  <si>
    <t>Отвод коллекторный с вращающимся штуцером 3/4"х1/2"  нар.-вн.</t>
  </si>
  <si>
    <t>514.00 руб.</t>
  </si>
  <si>
    <t>VLC-901006</t>
  </si>
  <si>
    <t>VTc.631.N.0604</t>
  </si>
  <si>
    <t>Отвод коллекторный с вращающимся штуцером 1"х1/2" нар.-вн.</t>
  </si>
  <si>
    <t>663.00 руб.</t>
  </si>
  <si>
    <t>VLC-901030</t>
  </si>
  <si>
    <t>VTr.585.N.0401</t>
  </si>
  <si>
    <t>Фитинг резьбовой, футорка коллекторная 1/2"х1/8" нар.-вн.</t>
  </si>
  <si>
    <t>100.00 руб.</t>
  </si>
  <si>
    <t>VLC-901081</t>
  </si>
  <si>
    <t>VTr.584.N.0006</t>
  </si>
  <si>
    <t>Фитинг резьбовой, ниппель коллекторный 1 х 1" нар.-нар.</t>
  </si>
  <si>
    <t>343.00 руб.</t>
  </si>
  <si>
    <t>VLC-901082</t>
  </si>
  <si>
    <t>VTr.584.N.0008</t>
  </si>
  <si>
    <t>Фитинг резьбовой, ниппель коллекторный 1 1/2"х1 1/2" нар.-нар.</t>
  </si>
  <si>
    <t>615.00 руб.</t>
  </si>
  <si>
    <t>VLC-901083</t>
  </si>
  <si>
    <t>VTr.585.N.0604</t>
  </si>
  <si>
    <t>Фитинг резьбовой, футорка коллекторная  1"х1/2" нар.-вн.</t>
  </si>
  <si>
    <t>192.00 руб.</t>
  </si>
  <si>
    <t>VLC-901084</t>
  </si>
  <si>
    <t>VTr.585.N.0605</t>
  </si>
  <si>
    <t>Фитинг резьбовой, футорка коллекторная  1"х3/4"  нар.-вн.</t>
  </si>
  <si>
    <t>185.00 руб.</t>
  </si>
  <si>
    <t>VLC-901085</t>
  </si>
  <si>
    <t>VTr.585.N.0805</t>
  </si>
  <si>
    <t>Фитинг резьбовой, футорка коллекторная 1 1/2"х3/4"  нар.-вн.</t>
  </si>
  <si>
    <t>404.00 руб.</t>
  </si>
  <si>
    <t>VLC-901086</t>
  </si>
  <si>
    <t>VTr.585.N.0806</t>
  </si>
  <si>
    <t>Фитинг резьбовой, футорка коллекторная 1 1/2"х1"  нар.-вн.</t>
  </si>
  <si>
    <t>413.00 руб.</t>
  </si>
  <si>
    <t>VLC-901087</t>
  </si>
  <si>
    <t>VTr.585.N.0807</t>
  </si>
  <si>
    <t>Фитинг резьбовой, футорка коллекторная 1 1/2"х1 1/4"  нар.-вн.</t>
  </si>
  <si>
    <t>390.00 руб.</t>
  </si>
  <si>
    <t>VLC-901088</t>
  </si>
  <si>
    <t>VTr.601.N.0604</t>
  </si>
  <si>
    <t>Фитинг резьбовой, ниппель переходной коллекторный  1"х1/2" нар.-нар.</t>
  </si>
  <si>
    <t>235.00 руб.</t>
  </si>
  <si>
    <t>VLC-901089</t>
  </si>
  <si>
    <t>VTr.601.N.0605</t>
  </si>
  <si>
    <t>Фитинг резьбовой, ниппель переходной коллекторный  1"х3/4" нар.-нар.</t>
  </si>
  <si>
    <t>239.00 руб.</t>
  </si>
  <si>
    <t>VLC-901090</t>
  </si>
  <si>
    <t>VTr.601.N.0805</t>
  </si>
  <si>
    <t>Фитинг резьбовой, ниппель переходной коллекторный  1 1/2"х3/4" нар.-нар.</t>
  </si>
  <si>
    <t>474.00 руб.</t>
  </si>
  <si>
    <t>VLC-901091</t>
  </si>
  <si>
    <t>VTr.601.N.0806</t>
  </si>
  <si>
    <t>Фитинг резьбовой, ниппель переходной коллекторный  1 1/2"х1" нар.-нар.</t>
  </si>
  <si>
    <t>499.00 руб.</t>
  </si>
  <si>
    <t>VLC-901092</t>
  </si>
  <si>
    <t>VTr.601.N.0807</t>
  </si>
  <si>
    <t>Фитинг резьбовой, ниппель переходной коллекторный  1 1/2"х1 1/4" нар.-нар.</t>
  </si>
  <si>
    <t>527.00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</si>
</sst>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2cd9628_0918_11eb_81b8_003048fd731b_a65d85ee_281e_11ed_a30f_00259070b4871.jpeg"/><Relationship Id="rId2" Type="http://schemas.openxmlformats.org/officeDocument/2006/relationships/image" Target="../media/32cd962a_0918_11eb_81b8_003048fd731b_a65d85ef_281e_11ed_a30f_00259070b4872.jpeg"/><Relationship Id="rId3" Type="http://schemas.openxmlformats.org/officeDocument/2006/relationships/image" Target="../media/19b343dc_25a2_11eb_81dc_003048fd731b_a65d85f0_281e_11ed_a30f_00259070b4873.jpeg"/><Relationship Id="rId4" Type="http://schemas.openxmlformats.org/officeDocument/2006/relationships/image" Target="../media/19b343de_25a2_11eb_81dc_003048fd731b_a65d85f1_281e_11ed_a30f_00259070b4874.jpeg"/><Relationship Id="rId5" Type="http://schemas.openxmlformats.org/officeDocument/2006/relationships/image" Target="../media/f3cdcf13_86a5_11e9_8101_003048fd731b_a65d85f3_281e_11ed_a30f_00259070b4875.jpeg"/><Relationship Id="rId6" Type="http://schemas.openxmlformats.org/officeDocument/2006/relationships/image" Target="../media/f3cdcf17_86a5_11e9_8101_003048fd731b_a65d85f7_281e_11ed_a30f_00259070b4876.jpeg"/><Relationship Id="rId7" Type="http://schemas.openxmlformats.org/officeDocument/2006/relationships/image" Target="../media/f3cdcf3c_86a5_11e9_8101_003048fd731b_a65d85fb_281e_11ed_a30f_00259070b4877.jpeg"/><Relationship Id="rId8" Type="http://schemas.openxmlformats.org/officeDocument/2006/relationships/image" Target="../media/f3cdcf40_86a5_11e9_8101_003048fd731b_a65d85ff_281e_11ed_a30f_00259070b4878.jpeg"/><Relationship Id="rId9" Type="http://schemas.openxmlformats.org/officeDocument/2006/relationships/image" Target="../media/f3cdcf94_86a5_11e9_8101_003048fd731b_a65d8603_281e_11ed_a30f_00259070b4879.jpeg"/><Relationship Id="rId10" Type="http://schemas.openxmlformats.org/officeDocument/2006/relationships/image" Target="../media/f3cdcf98_86a5_11e9_8101_003048fd731b_a65d8607_281e_11ed_a30f_00259070b48710.jpeg"/><Relationship Id="rId11" Type="http://schemas.openxmlformats.org/officeDocument/2006/relationships/image" Target="../media/f3cdcf9c_86a5_11e9_8101_003048fd731b_a65d860b_281e_11ed_a30f_00259070b48711.jpeg"/><Relationship Id="rId12" Type="http://schemas.openxmlformats.org/officeDocument/2006/relationships/image" Target="../media/f3cdcfa0_86a5_11e9_8101_003048fd731b_a65d860f_281e_11ed_a30f_00259070b48712.jpeg"/><Relationship Id="rId13" Type="http://schemas.openxmlformats.org/officeDocument/2006/relationships/image" Target="../media/f3cdcfa4_86a5_11e9_8101_003048fd731b_a65d8613_281e_11ed_a30f_00259070b48713.jpeg"/><Relationship Id="rId14" Type="http://schemas.openxmlformats.org/officeDocument/2006/relationships/image" Target="../media/fae7fde8_86a5_11e9_8101_003048fd731b_a65d8617_281e_11ed_a30f_00259070b48714.jpeg"/><Relationship Id="rId15" Type="http://schemas.openxmlformats.org/officeDocument/2006/relationships/image" Target="../media/fae7fdec_86a5_11e9_8101_003048fd731b_409a691c_281f_11ed_a30f_00259070b48715.jpeg"/><Relationship Id="rId16" Type="http://schemas.openxmlformats.org/officeDocument/2006/relationships/image" Target="../media/fae7fdf0_86a5_11e9_8101_003048fd731b_409a6920_281f_11ed_a30f_00259070b48716.jpeg"/><Relationship Id="rId17" Type="http://schemas.openxmlformats.org/officeDocument/2006/relationships/image" Target="../media/6d083a4d_3466_11eb_81f3_003048fd731b_409a6924_281f_11ed_a30f_00259070b48717.jpeg"/><Relationship Id="rId18" Type="http://schemas.openxmlformats.org/officeDocument/2006/relationships/image" Target="../media/6d083a4f_3466_11eb_81f3_003048fd731b_ab6a88ee_27ae_11ed_a30e_00259070b48718.jpeg"/><Relationship Id="rId19" Type="http://schemas.openxmlformats.org/officeDocument/2006/relationships/image" Target="../media/61991c17_230d_11ed_a307_00259070b487_4396be60_0312_11ef_a5a4_047c1617b14319.jpeg"/><Relationship Id="rId20" Type="http://schemas.openxmlformats.org/officeDocument/2006/relationships/image" Target="../media/c6ac6add_577d_11ee_a4c1_047c1617b143_4396be64_0312_11ef_a5a4_047c1617b14320.jpeg"/><Relationship Id="rId21" Type="http://schemas.openxmlformats.org/officeDocument/2006/relationships/image" Target="../media/54e1daa2_3459_11ef_a5e4_047c1617b143_4e2a740f_fcc7_11ef_a6ef_047c1617b14321.jpeg"/><Relationship Id="rId22" Type="http://schemas.openxmlformats.org/officeDocument/2006/relationships/image" Target="../media/54e1daa4_3459_11ef_a5e4_047c1617b143_4e2a7413_fcc7_11ef_a6ef_047c1617b14322.jpeg"/><Relationship Id="rId23" Type="http://schemas.openxmlformats.org/officeDocument/2006/relationships/image" Target="../media/145c89a8_551c_11f0_a76e_047c1617b143_579e238d_5a46_11f0_a775_047c1617b14323.jpeg"/><Relationship Id="rId24" Type="http://schemas.openxmlformats.org/officeDocument/2006/relationships/image" Target="../media/145c89aa_551c_11f0_a76e_047c1617b143_579e2391_5a46_11f0_a775_047c1617b14324.jpeg"/><Relationship Id="rId25" Type="http://schemas.openxmlformats.org/officeDocument/2006/relationships/image" Target="../media/145c89ac_551c_11f0_a76e_047c1617b143_579e2395_5a46_11f0_a775_047c1617b14325.jpeg"/><Relationship Id="rId26" Type="http://schemas.openxmlformats.org/officeDocument/2006/relationships/image" Target="../media/145c89ae_551c_11f0_a76e_047c1617b143_579e2399_5a46_11f0_a775_047c1617b14326.jpeg"/><Relationship Id="rId27" Type="http://schemas.openxmlformats.org/officeDocument/2006/relationships/image" Target="../media/145c89de_551c_11f0_a76e_047c1617b143_579e23a6_5a46_11f0_a775_047c1617b14327.jpeg"/><Relationship Id="rId28" Type="http://schemas.openxmlformats.org/officeDocument/2006/relationships/image" Target="../media/f7c1cd87_7932_11f0_a79f_047c1617b143_a26f3368_7c1e_11f0_a7a3_047c1617b14328.jpeg"/><Relationship Id="rId29" Type="http://schemas.openxmlformats.org/officeDocument/2006/relationships/image" Target="../media/f7c1cd89_7932_11f0_a79f_047c1617b143_a26f336c_7c1e_11f0_a7a3_047c1617b14329.jpeg"/><Relationship Id="rId30" Type="http://schemas.openxmlformats.org/officeDocument/2006/relationships/image" Target="../media/f7c1cd8b_7932_11f0_a79f_047c1617b143_a26f3370_7c1e_11f0_a7a3_047c1617b14330.jpeg"/><Relationship Id="rId31" Type="http://schemas.openxmlformats.org/officeDocument/2006/relationships/image" Target="../media/f7c1cd8d_7932_11f0_a79f_047c1617b143_a26f3374_7c1e_11f0_a7a3_047c1617b14331.jpeg"/><Relationship Id="rId32" Type="http://schemas.openxmlformats.org/officeDocument/2006/relationships/image" Target="../media/f7c1cd8f_7932_11f0_a79f_047c1617b143_a26f3378_7c1e_11f0_a7a3_047c1617b14332.jpeg"/><Relationship Id="rId33" Type="http://schemas.openxmlformats.org/officeDocument/2006/relationships/image" Target="../media/f7c1cd91_7932_11f0_a79f_047c1617b143_a26f337c_7c1e_11f0_a7a3_047c1617b14333.jpeg"/><Relationship Id="rId34" Type="http://schemas.openxmlformats.org/officeDocument/2006/relationships/image" Target="../media/f7c1cd93_7932_11f0_a79f_047c1617b143_a26f3380_7c1e_11f0_a7a3_047c1617b14334.jpeg"/><Relationship Id="rId35" Type="http://schemas.openxmlformats.org/officeDocument/2006/relationships/image" Target="../media/f7c1cd95_7932_11f0_a79f_047c1617b143_a26f3384_7c1e_11f0_a7a3_047c1617b14335.jpeg"/><Relationship Id="rId36" Type="http://schemas.openxmlformats.org/officeDocument/2006/relationships/image" Target="../media/f7c1cd97_7932_11f0_a79f_047c1617b143_a26f3388_7c1e_11f0_a7a3_047c1617b14336.jpeg"/><Relationship Id="rId37" Type="http://schemas.openxmlformats.org/officeDocument/2006/relationships/image" Target="../media/f7c1cd99_7932_11f0_a79f_047c1617b143_a26f338c_7c1e_11f0_a7a3_047c1617b14337.jpeg"/><Relationship Id="rId38" Type="http://schemas.openxmlformats.org/officeDocument/2006/relationships/image" Target="../media/f7c1cd9b_7932_11f0_a79f_047c1617b143_a26f3390_7c1e_11f0_a7a3_047c1617b14338.jpeg"/><Relationship Id="rId39" Type="http://schemas.openxmlformats.org/officeDocument/2006/relationships/image" Target="../media/f7c1cd9d_7932_11f0_a79f_047c1617b143_a26f3394_7c1e_11f0_a7a3_047c1617b143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829319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J5*29.40</f>
        <v>0</v>
      </c>
      <c r="L5" s="5"/>
    </row>
    <row r="6" spans="1:12" customHeight="1" ht="105" outlineLevel="4">
      <c r="A6" s="1"/>
      <c r="B6" s="1">
        <v>829320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J6*38.22</f>
        <v>0</v>
      </c>
      <c r="L6" s="5"/>
    </row>
    <row r="7" spans="1:12" customHeight="1" ht="105" outlineLevel="4">
      <c r="A7" s="1"/>
      <c r="B7" s="1">
        <v>829360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J7*129.36</f>
        <v>0</v>
      </c>
      <c r="L7" s="5"/>
    </row>
    <row r="8" spans="1:12" customHeight="1" ht="105" outlineLevel="4">
      <c r="A8" s="1"/>
      <c r="B8" s="1">
        <v>829361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27</v>
      </c>
      <c r="H8" s="2">
        <v>0</v>
      </c>
      <c r="I8" s="1">
        <v>0</v>
      </c>
      <c r="J8" s="3" t="s">
        <v>18</v>
      </c>
      <c r="K8" s="2" t="str">
        <f>J8*157.29</f>
        <v>0</v>
      </c>
      <c r="L8" s="5"/>
    </row>
    <row r="9" spans="1:12" customHeight="1" ht="105" outlineLevel="4">
      <c r="A9" s="1"/>
      <c r="B9" s="1">
        <v>820586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27</v>
      </c>
      <c r="H9" s="2" t="s">
        <v>17</v>
      </c>
      <c r="I9" s="1">
        <v>0</v>
      </c>
      <c r="J9" s="3" t="s">
        <v>18</v>
      </c>
      <c r="K9" s="2" t="str">
        <f>J9*331.00</f>
        <v>0</v>
      </c>
      <c r="L9" s="5"/>
    </row>
    <row r="10" spans="1:12" customHeight="1" ht="105" outlineLevel="4">
      <c r="A10" s="1"/>
      <c r="B10" s="1">
        <v>820587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9</v>
      </c>
      <c r="H10" s="2" t="s">
        <v>40</v>
      </c>
      <c r="I10" s="1">
        <v>0</v>
      </c>
      <c r="J10" s="3" t="s">
        <v>18</v>
      </c>
      <c r="K10" s="2" t="str">
        <f>J10*397.00</f>
        <v>0</v>
      </c>
      <c r="L10" s="5"/>
    </row>
    <row r="11" spans="1:12" customHeight="1" ht="105" outlineLevel="4">
      <c r="A11" s="1"/>
      <c r="B11" s="1">
        <v>820597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7</v>
      </c>
      <c r="H11" s="2" t="s">
        <v>45</v>
      </c>
      <c r="I11" s="1">
        <v>0</v>
      </c>
      <c r="J11" s="3" t="s">
        <v>18</v>
      </c>
      <c r="K11" s="2" t="str">
        <f>J11*304.00</f>
        <v>0</v>
      </c>
      <c r="L11" s="5"/>
    </row>
    <row r="12" spans="1:12" customHeight="1" ht="105" outlineLevel="4">
      <c r="A12" s="1"/>
      <c r="B12" s="1">
        <v>820598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7</v>
      </c>
      <c r="H12" s="2" t="s">
        <v>45</v>
      </c>
      <c r="I12" s="1">
        <v>0</v>
      </c>
      <c r="J12" s="3" t="s">
        <v>18</v>
      </c>
      <c r="K12" s="2" t="str">
        <f>J12*400.00</f>
        <v>0</v>
      </c>
      <c r="L12" s="5"/>
    </row>
    <row r="13" spans="1:12" customHeight="1" ht="105" outlineLevel="4">
      <c r="A13" s="1"/>
      <c r="B13" s="1">
        <v>820623</v>
      </c>
      <c r="C13" s="1" t="s">
        <v>50</v>
      </c>
      <c r="D13" s="1" t="s">
        <v>51</v>
      </c>
      <c r="E13" s="2" t="s">
        <v>52</v>
      </c>
      <c r="F13" s="2" t="s">
        <v>53</v>
      </c>
      <c r="G13" s="2" t="s">
        <v>17</v>
      </c>
      <c r="H13" s="2" t="s">
        <v>54</v>
      </c>
      <c r="I13" s="1">
        <v>0</v>
      </c>
      <c r="J13" s="3" t="s">
        <v>18</v>
      </c>
      <c r="K13" s="2" t="str">
        <f>J13*49.00</f>
        <v>0</v>
      </c>
      <c r="L13" s="5"/>
    </row>
    <row r="14" spans="1:12" customHeight="1" ht="105" outlineLevel="4">
      <c r="A14" s="1"/>
      <c r="B14" s="1">
        <v>820624</v>
      </c>
      <c r="C14" s="1" t="s">
        <v>55</v>
      </c>
      <c r="D14" s="1" t="s">
        <v>56</v>
      </c>
      <c r="E14" s="2" t="s">
        <v>57</v>
      </c>
      <c r="F14" s="2" t="s">
        <v>58</v>
      </c>
      <c r="G14" s="2" t="s">
        <v>17</v>
      </c>
      <c r="H14" s="2" t="s">
        <v>54</v>
      </c>
      <c r="I14" s="1">
        <v>0</v>
      </c>
      <c r="J14" s="3" t="s">
        <v>18</v>
      </c>
      <c r="K14" s="2" t="str">
        <f>J14*42.00</f>
        <v>0</v>
      </c>
      <c r="L14" s="5"/>
    </row>
    <row r="15" spans="1:12" customHeight="1" ht="105" outlineLevel="4">
      <c r="A15" s="1"/>
      <c r="B15" s="1">
        <v>820625</v>
      </c>
      <c r="C15" s="1" t="s">
        <v>59</v>
      </c>
      <c r="D15" s="1" t="s">
        <v>60</v>
      </c>
      <c r="E15" s="2" t="s">
        <v>61</v>
      </c>
      <c r="F15" s="2" t="s">
        <v>62</v>
      </c>
      <c r="G15" s="2" t="s">
        <v>17</v>
      </c>
      <c r="H15" s="2" t="s">
        <v>40</v>
      </c>
      <c r="I15" s="1">
        <v>0</v>
      </c>
      <c r="J15" s="3" t="s">
        <v>18</v>
      </c>
      <c r="K15" s="2" t="str">
        <f>J15*154.00</f>
        <v>0</v>
      </c>
      <c r="L15" s="5"/>
    </row>
    <row r="16" spans="1:12" customHeight="1" ht="105" outlineLevel="4">
      <c r="A16" s="1"/>
      <c r="B16" s="1">
        <v>820626</v>
      </c>
      <c r="C16" s="1" t="s">
        <v>63</v>
      </c>
      <c r="D16" s="1" t="s">
        <v>64</v>
      </c>
      <c r="E16" s="2" t="s">
        <v>65</v>
      </c>
      <c r="F16" s="2" t="s">
        <v>66</v>
      </c>
      <c r="G16" s="2" t="s">
        <v>45</v>
      </c>
      <c r="H16" s="2" t="s">
        <v>40</v>
      </c>
      <c r="I16" s="1">
        <v>0</v>
      </c>
      <c r="J16" s="3" t="s">
        <v>18</v>
      </c>
      <c r="K16" s="2" t="str">
        <f>J16*152.00</f>
        <v>0</v>
      </c>
      <c r="L16" s="5"/>
    </row>
    <row r="17" spans="1:12" customHeight="1" ht="105" outlineLevel="4">
      <c r="A17" s="1"/>
      <c r="B17" s="1">
        <v>820627</v>
      </c>
      <c r="C17" s="1" t="s">
        <v>67</v>
      </c>
      <c r="D17" s="1" t="s">
        <v>68</v>
      </c>
      <c r="E17" s="2" t="s">
        <v>69</v>
      </c>
      <c r="F17" s="2" t="s">
        <v>70</v>
      </c>
      <c r="G17" s="2" t="s">
        <v>27</v>
      </c>
      <c r="H17" s="2" t="s">
        <v>27</v>
      </c>
      <c r="I17" s="1">
        <v>0</v>
      </c>
      <c r="J17" s="3" t="s">
        <v>18</v>
      </c>
      <c r="K17" s="2" t="str">
        <f>J17*92.00</f>
        <v>0</v>
      </c>
      <c r="L17" s="5"/>
    </row>
    <row r="18" spans="1:12" customHeight="1" ht="105" outlineLevel="4">
      <c r="A18" s="1"/>
      <c r="B18" s="1">
        <v>820628</v>
      </c>
      <c r="C18" s="1" t="s">
        <v>71</v>
      </c>
      <c r="D18" s="1" t="s">
        <v>72</v>
      </c>
      <c r="E18" s="2" t="s">
        <v>73</v>
      </c>
      <c r="F18" s="2" t="s">
        <v>74</v>
      </c>
      <c r="G18" s="2" t="s">
        <v>45</v>
      </c>
      <c r="H18" s="2" t="s">
        <v>54</v>
      </c>
      <c r="I18" s="1">
        <v>0</v>
      </c>
      <c r="J18" s="3" t="s">
        <v>18</v>
      </c>
      <c r="K18" s="2" t="str">
        <f>J18*248.00</f>
        <v>0</v>
      </c>
      <c r="L18" s="5"/>
    </row>
    <row r="19" spans="1:12" customHeight="1" ht="105" outlineLevel="4">
      <c r="A19" s="1"/>
      <c r="B19" s="1">
        <v>820629</v>
      </c>
      <c r="C19" s="1" t="s">
        <v>75</v>
      </c>
      <c r="D19" s="1" t="s">
        <v>76</v>
      </c>
      <c r="E19" s="2" t="s">
        <v>77</v>
      </c>
      <c r="F19" s="2" t="s">
        <v>78</v>
      </c>
      <c r="G19" s="2" t="s">
        <v>45</v>
      </c>
      <c r="H19" s="2" t="s">
        <v>54</v>
      </c>
      <c r="I19" s="1">
        <v>0</v>
      </c>
      <c r="J19" s="3" t="s">
        <v>18</v>
      </c>
      <c r="K19" s="2" t="str">
        <f>J19*337.00</f>
        <v>0</v>
      </c>
      <c r="L19" s="5"/>
    </row>
    <row r="20" spans="1:12" customHeight="1" ht="105" outlineLevel="4">
      <c r="A20" s="1"/>
      <c r="B20" s="1">
        <v>820630</v>
      </c>
      <c r="C20" s="1" t="s">
        <v>79</v>
      </c>
      <c r="D20" s="1" t="s">
        <v>80</v>
      </c>
      <c r="E20" s="2" t="s">
        <v>81</v>
      </c>
      <c r="F20" s="2" t="s">
        <v>82</v>
      </c>
      <c r="G20" s="2">
        <v>0</v>
      </c>
      <c r="H20" s="2">
        <v>0</v>
      </c>
      <c r="I20" s="1">
        <v>0</v>
      </c>
      <c r="J20" s="3" t="s">
        <v>18</v>
      </c>
      <c r="K20" s="2" t="str">
        <f>J20*617.00</f>
        <v>0</v>
      </c>
      <c r="L20" s="5"/>
    </row>
    <row r="21" spans="1:12" customHeight="1" ht="105" outlineLevel="4">
      <c r="A21" s="1"/>
      <c r="B21" s="1">
        <v>836291</v>
      </c>
      <c r="C21" s="1" t="s">
        <v>83</v>
      </c>
      <c r="D21" s="1" t="s">
        <v>84</v>
      </c>
      <c r="E21" s="2" t="s">
        <v>85</v>
      </c>
      <c r="F21" s="2" t="s">
        <v>86</v>
      </c>
      <c r="G21" s="2" t="s">
        <v>27</v>
      </c>
      <c r="H21" s="2" t="s">
        <v>40</v>
      </c>
      <c r="I21" s="1">
        <v>0</v>
      </c>
      <c r="J21" s="3" t="s">
        <v>18</v>
      </c>
      <c r="K21" s="2" t="str">
        <f>J21*141.00</f>
        <v>0</v>
      </c>
      <c r="L21" s="5"/>
    </row>
    <row r="22" spans="1:12" customHeight="1" ht="105" outlineLevel="4">
      <c r="A22" s="1"/>
      <c r="B22" s="1">
        <v>836292</v>
      </c>
      <c r="C22" s="1" t="s">
        <v>87</v>
      </c>
      <c r="D22" s="1" t="s">
        <v>88</v>
      </c>
      <c r="E22" s="2" t="s">
        <v>89</v>
      </c>
      <c r="F22" s="2" t="s">
        <v>90</v>
      </c>
      <c r="G22" s="2">
        <v>0</v>
      </c>
      <c r="H22" s="2" t="s">
        <v>27</v>
      </c>
      <c r="I22" s="1">
        <v>0</v>
      </c>
      <c r="J22" s="3" t="s">
        <v>18</v>
      </c>
      <c r="K22" s="2" t="str">
        <f>J22*1166.00</f>
        <v>0</v>
      </c>
      <c r="L22" s="5"/>
    </row>
    <row r="23" spans="1:12" customHeight="1" ht="105" outlineLevel="4">
      <c r="A23" s="1"/>
      <c r="B23" s="1">
        <v>869369</v>
      </c>
      <c r="C23" s="1" t="s">
        <v>91</v>
      </c>
      <c r="D23" s="1" t="s">
        <v>92</v>
      </c>
      <c r="E23" s="2" t="s">
        <v>93</v>
      </c>
      <c r="F23" s="2" t="s">
        <v>94</v>
      </c>
      <c r="G23" s="2">
        <v>10</v>
      </c>
      <c r="H23" s="2" t="s">
        <v>17</v>
      </c>
      <c r="I23" s="1">
        <v>0</v>
      </c>
      <c r="J23" s="3" t="s">
        <v>18</v>
      </c>
      <c r="K23" s="2" t="str">
        <f>J23*448.00</f>
        <v>0</v>
      </c>
      <c r="L23" s="5"/>
    </row>
    <row r="24" spans="1:12" customHeight="1" ht="105" outlineLevel="4">
      <c r="A24" s="1"/>
      <c r="B24" s="1">
        <v>879986</v>
      </c>
      <c r="C24" s="1" t="s">
        <v>95</v>
      </c>
      <c r="D24" s="1" t="s">
        <v>96</v>
      </c>
      <c r="E24" s="2" t="s">
        <v>97</v>
      </c>
      <c r="F24" s="2" t="s">
        <v>98</v>
      </c>
      <c r="G24" s="2" t="s">
        <v>99</v>
      </c>
      <c r="H24" s="2" t="s">
        <v>45</v>
      </c>
      <c r="I24" s="1">
        <v>0</v>
      </c>
      <c r="J24" s="3" t="s">
        <v>18</v>
      </c>
      <c r="K24" s="2" t="str">
        <f>J24*350.00</f>
        <v>0</v>
      </c>
      <c r="L24" s="5"/>
    </row>
    <row r="25" spans="1:12" customHeight="1" ht="105" outlineLevel="4">
      <c r="A25" s="1"/>
      <c r="B25" s="1">
        <v>889983</v>
      </c>
      <c r="C25" s="1" t="s">
        <v>100</v>
      </c>
      <c r="D25" s="1" t="s">
        <v>101</v>
      </c>
      <c r="E25" s="2" t="s">
        <v>102</v>
      </c>
      <c r="F25" s="2" t="s">
        <v>103</v>
      </c>
      <c r="G25" s="2">
        <v>0</v>
      </c>
      <c r="H25" s="2" t="s">
        <v>54</v>
      </c>
      <c r="I25" s="1">
        <v>0</v>
      </c>
      <c r="J25" s="3" t="s">
        <v>18</v>
      </c>
      <c r="K25" s="2" t="str">
        <f>J25*66.00</f>
        <v>0</v>
      </c>
      <c r="L25" s="5"/>
    </row>
    <row r="26" spans="1:12" customHeight="1" ht="105" outlineLevel="4">
      <c r="A26" s="1"/>
      <c r="B26" s="1">
        <v>889984</v>
      </c>
      <c r="C26" s="1" t="s">
        <v>104</v>
      </c>
      <c r="D26" s="1" t="s">
        <v>105</v>
      </c>
      <c r="E26" s="2" t="s">
        <v>106</v>
      </c>
      <c r="F26" s="2" t="s">
        <v>107</v>
      </c>
      <c r="G26" s="2">
        <v>0</v>
      </c>
      <c r="H26" s="2" t="s">
        <v>17</v>
      </c>
      <c r="I26" s="1">
        <v>0</v>
      </c>
      <c r="J26" s="3" t="s">
        <v>18</v>
      </c>
      <c r="K26" s="2" t="str">
        <f>J26*105.00</f>
        <v>0</v>
      </c>
      <c r="L26" s="5"/>
    </row>
    <row r="27" spans="1:12" customHeight="1" ht="105" outlineLevel="4">
      <c r="A27" s="1"/>
      <c r="B27" s="1">
        <v>890051</v>
      </c>
      <c r="C27" s="1" t="s">
        <v>108</v>
      </c>
      <c r="D27" s="1" t="s">
        <v>109</v>
      </c>
      <c r="E27" s="2" t="s">
        <v>110</v>
      </c>
      <c r="F27" s="2" t="s">
        <v>111</v>
      </c>
      <c r="G27" s="2">
        <v>5</v>
      </c>
      <c r="H27" s="2" t="s">
        <v>45</v>
      </c>
      <c r="I27" s="1">
        <v>0</v>
      </c>
      <c r="J27" s="3" t="s">
        <v>18</v>
      </c>
      <c r="K27" s="2" t="str">
        <f>J27*433.00</f>
        <v>0</v>
      </c>
      <c r="L27" s="5"/>
    </row>
    <row r="28" spans="1:12" customHeight="1" ht="105" outlineLevel="4">
      <c r="A28" s="1"/>
      <c r="B28" s="1">
        <v>890052</v>
      </c>
      <c r="C28" s="1" t="s">
        <v>112</v>
      </c>
      <c r="D28" s="1" t="s">
        <v>113</v>
      </c>
      <c r="E28" s="2" t="s">
        <v>114</v>
      </c>
      <c r="F28" s="2" t="s">
        <v>115</v>
      </c>
      <c r="G28" s="2" t="s">
        <v>99</v>
      </c>
      <c r="H28" s="2" t="s">
        <v>40</v>
      </c>
      <c r="I28" s="1">
        <v>0</v>
      </c>
      <c r="J28" s="3" t="s">
        <v>18</v>
      </c>
      <c r="K28" s="2" t="str">
        <f>J28*585.00</f>
        <v>0</v>
      </c>
      <c r="L28" s="5"/>
    </row>
    <row r="29" spans="1:12" customHeight="1" ht="105" outlineLevel="4">
      <c r="A29" s="1"/>
      <c r="B29" s="1">
        <v>890053</v>
      </c>
      <c r="C29" s="1" t="s">
        <v>116</v>
      </c>
      <c r="D29" s="1" t="s">
        <v>117</v>
      </c>
      <c r="E29" s="2" t="s">
        <v>118</v>
      </c>
      <c r="F29" s="2" t="s">
        <v>119</v>
      </c>
      <c r="G29" s="2">
        <v>5</v>
      </c>
      <c r="H29" s="2" t="s">
        <v>45</v>
      </c>
      <c r="I29" s="1">
        <v>0</v>
      </c>
      <c r="J29" s="3" t="s">
        <v>18</v>
      </c>
      <c r="K29" s="2" t="str">
        <f>J29*514.00</f>
        <v>0</v>
      </c>
      <c r="L29" s="5"/>
    </row>
    <row r="30" spans="1:12" customHeight="1" ht="105" outlineLevel="4">
      <c r="A30" s="1"/>
      <c r="B30" s="1">
        <v>890054</v>
      </c>
      <c r="C30" s="1" t="s">
        <v>120</v>
      </c>
      <c r="D30" s="1" t="s">
        <v>121</v>
      </c>
      <c r="E30" s="2" t="s">
        <v>122</v>
      </c>
      <c r="F30" s="2" t="s">
        <v>123</v>
      </c>
      <c r="G30" s="2">
        <v>5</v>
      </c>
      <c r="H30" s="2" t="s">
        <v>40</v>
      </c>
      <c r="I30" s="1">
        <v>0</v>
      </c>
      <c r="J30" s="3" t="s">
        <v>18</v>
      </c>
      <c r="K30" s="2" t="str">
        <f>J30*663.00</f>
        <v>0</v>
      </c>
      <c r="L30" s="5"/>
    </row>
    <row r="31" spans="1:12" customHeight="1" ht="105" outlineLevel="4">
      <c r="A31" s="1"/>
      <c r="B31" s="1">
        <v>890078</v>
      </c>
      <c r="C31" s="1" t="s">
        <v>124</v>
      </c>
      <c r="D31" s="1" t="s">
        <v>125</v>
      </c>
      <c r="E31" s="2" t="s">
        <v>126</v>
      </c>
      <c r="F31" s="2" t="s">
        <v>127</v>
      </c>
      <c r="G31" s="2">
        <v>10</v>
      </c>
      <c r="H31" s="2" t="s">
        <v>45</v>
      </c>
      <c r="I31" s="1">
        <v>0</v>
      </c>
      <c r="J31" s="3" t="s">
        <v>18</v>
      </c>
      <c r="K31" s="2" t="str">
        <f>J31*100.00</f>
        <v>0</v>
      </c>
      <c r="L31" s="5"/>
    </row>
    <row r="32" spans="1:12" customHeight="1" ht="105" outlineLevel="4">
      <c r="A32" s="1"/>
      <c r="B32" s="1">
        <v>890104</v>
      </c>
      <c r="C32" s="1" t="s">
        <v>128</v>
      </c>
      <c r="D32" s="1" t="s">
        <v>129</v>
      </c>
      <c r="E32" s="2" t="s">
        <v>130</v>
      </c>
      <c r="F32" s="2" t="s">
        <v>131</v>
      </c>
      <c r="G32" s="2">
        <v>10</v>
      </c>
      <c r="H32" s="2" t="s">
        <v>45</v>
      </c>
      <c r="I32" s="1">
        <v>0</v>
      </c>
      <c r="J32" s="3" t="s">
        <v>18</v>
      </c>
      <c r="K32" s="2" t="str">
        <f>J32*343.00</f>
        <v>0</v>
      </c>
      <c r="L32" s="5"/>
    </row>
    <row r="33" spans="1:12" customHeight="1" ht="105" outlineLevel="4">
      <c r="A33" s="1"/>
      <c r="B33" s="1">
        <v>890105</v>
      </c>
      <c r="C33" s="1" t="s">
        <v>132</v>
      </c>
      <c r="D33" s="1" t="s">
        <v>133</v>
      </c>
      <c r="E33" s="2" t="s">
        <v>134</v>
      </c>
      <c r="F33" s="2" t="s">
        <v>135</v>
      </c>
      <c r="G33" s="2">
        <v>10</v>
      </c>
      <c r="H33" s="2" t="s">
        <v>40</v>
      </c>
      <c r="I33" s="1">
        <v>0</v>
      </c>
      <c r="J33" s="3" t="s">
        <v>18</v>
      </c>
      <c r="K33" s="2" t="str">
        <f>J33*615.00</f>
        <v>0</v>
      </c>
      <c r="L33" s="5"/>
    </row>
    <row r="34" spans="1:12" customHeight="1" ht="105" outlineLevel="4">
      <c r="A34" s="1"/>
      <c r="B34" s="1">
        <v>890106</v>
      </c>
      <c r="C34" s="1" t="s">
        <v>136</v>
      </c>
      <c r="D34" s="1" t="s">
        <v>137</v>
      </c>
      <c r="E34" s="2" t="s">
        <v>138</v>
      </c>
      <c r="F34" s="2" t="s">
        <v>139</v>
      </c>
      <c r="G34" s="2" t="s">
        <v>99</v>
      </c>
      <c r="H34" s="2" t="s">
        <v>45</v>
      </c>
      <c r="I34" s="1">
        <v>0</v>
      </c>
      <c r="J34" s="3" t="s">
        <v>18</v>
      </c>
      <c r="K34" s="2" t="str">
        <f>J34*192.00</f>
        <v>0</v>
      </c>
      <c r="L34" s="5"/>
    </row>
    <row r="35" spans="1:12" customHeight="1" ht="105" outlineLevel="4">
      <c r="A35" s="1"/>
      <c r="B35" s="1">
        <v>890107</v>
      </c>
      <c r="C35" s="1" t="s">
        <v>140</v>
      </c>
      <c r="D35" s="1" t="s">
        <v>141</v>
      </c>
      <c r="E35" s="2" t="s">
        <v>142</v>
      </c>
      <c r="F35" s="2" t="s">
        <v>143</v>
      </c>
      <c r="G35" s="2">
        <v>10</v>
      </c>
      <c r="H35" s="2" t="s">
        <v>40</v>
      </c>
      <c r="I35" s="1">
        <v>0</v>
      </c>
      <c r="J35" s="3" t="s">
        <v>18</v>
      </c>
      <c r="K35" s="2" t="str">
        <f>J35*185.00</f>
        <v>0</v>
      </c>
      <c r="L35" s="5"/>
    </row>
    <row r="36" spans="1:12" customHeight="1" ht="105" outlineLevel="4">
      <c r="A36" s="1"/>
      <c r="B36" s="1">
        <v>890108</v>
      </c>
      <c r="C36" s="1" t="s">
        <v>144</v>
      </c>
      <c r="D36" s="1" t="s">
        <v>145</v>
      </c>
      <c r="E36" s="2" t="s">
        <v>146</v>
      </c>
      <c r="F36" s="2" t="s">
        <v>147</v>
      </c>
      <c r="G36" s="2" t="s">
        <v>99</v>
      </c>
      <c r="H36" s="2" t="s">
        <v>45</v>
      </c>
      <c r="I36" s="1">
        <v>0</v>
      </c>
      <c r="J36" s="3" t="s">
        <v>18</v>
      </c>
      <c r="K36" s="2" t="str">
        <f>J36*404.00</f>
        <v>0</v>
      </c>
      <c r="L36" s="5"/>
    </row>
    <row r="37" spans="1:12" customHeight="1" ht="105" outlineLevel="4">
      <c r="A37" s="1"/>
      <c r="B37" s="1">
        <v>890109</v>
      </c>
      <c r="C37" s="1" t="s">
        <v>148</v>
      </c>
      <c r="D37" s="1" t="s">
        <v>149</v>
      </c>
      <c r="E37" s="2" t="s">
        <v>150</v>
      </c>
      <c r="F37" s="2" t="s">
        <v>151</v>
      </c>
      <c r="G37" s="2">
        <v>10</v>
      </c>
      <c r="H37" s="2" t="s">
        <v>45</v>
      </c>
      <c r="I37" s="1">
        <v>0</v>
      </c>
      <c r="J37" s="3" t="s">
        <v>18</v>
      </c>
      <c r="K37" s="2" t="str">
        <f>J37*413.00</f>
        <v>0</v>
      </c>
      <c r="L37" s="5"/>
    </row>
    <row r="38" spans="1:12" customHeight="1" ht="105" outlineLevel="4">
      <c r="A38" s="1"/>
      <c r="B38" s="1">
        <v>890110</v>
      </c>
      <c r="C38" s="1" t="s">
        <v>152</v>
      </c>
      <c r="D38" s="1" t="s">
        <v>153</v>
      </c>
      <c r="E38" s="2" t="s">
        <v>154</v>
      </c>
      <c r="F38" s="2" t="s">
        <v>155</v>
      </c>
      <c r="G38" s="2">
        <v>10</v>
      </c>
      <c r="H38" s="2" t="s">
        <v>40</v>
      </c>
      <c r="I38" s="1">
        <v>0</v>
      </c>
      <c r="J38" s="3" t="s">
        <v>18</v>
      </c>
      <c r="K38" s="2" t="str">
        <f>J38*390.00</f>
        <v>0</v>
      </c>
      <c r="L38" s="5"/>
    </row>
    <row r="39" spans="1:12" customHeight="1" ht="105" outlineLevel="4">
      <c r="A39" s="1"/>
      <c r="B39" s="1">
        <v>890111</v>
      </c>
      <c r="C39" s="1" t="s">
        <v>156</v>
      </c>
      <c r="D39" s="1" t="s">
        <v>157</v>
      </c>
      <c r="E39" s="2" t="s">
        <v>158</v>
      </c>
      <c r="F39" s="2" t="s">
        <v>159</v>
      </c>
      <c r="G39" s="2">
        <v>10</v>
      </c>
      <c r="H39" s="2" t="s">
        <v>40</v>
      </c>
      <c r="I39" s="1">
        <v>0</v>
      </c>
      <c r="J39" s="3" t="s">
        <v>18</v>
      </c>
      <c r="K39" s="2" t="str">
        <f>J39*235.00</f>
        <v>0</v>
      </c>
      <c r="L39" s="5"/>
    </row>
    <row r="40" spans="1:12" customHeight="1" ht="105" outlineLevel="4">
      <c r="A40" s="1"/>
      <c r="B40" s="1">
        <v>890112</v>
      </c>
      <c r="C40" s="1" t="s">
        <v>160</v>
      </c>
      <c r="D40" s="1" t="s">
        <v>161</v>
      </c>
      <c r="E40" s="2" t="s">
        <v>162</v>
      </c>
      <c r="F40" s="2" t="s">
        <v>163</v>
      </c>
      <c r="G40" s="2">
        <v>10</v>
      </c>
      <c r="H40" s="2" t="s">
        <v>54</v>
      </c>
      <c r="I40" s="1">
        <v>0</v>
      </c>
      <c r="J40" s="3" t="s">
        <v>18</v>
      </c>
      <c r="K40" s="2" t="str">
        <f>J40*239.00</f>
        <v>0</v>
      </c>
      <c r="L40" s="5"/>
    </row>
    <row r="41" spans="1:12" customHeight="1" ht="105" outlineLevel="4">
      <c r="A41" s="1"/>
      <c r="B41" s="1">
        <v>890113</v>
      </c>
      <c r="C41" s="1" t="s">
        <v>164</v>
      </c>
      <c r="D41" s="1" t="s">
        <v>165</v>
      </c>
      <c r="E41" s="2" t="s">
        <v>166</v>
      </c>
      <c r="F41" s="2" t="s">
        <v>167</v>
      </c>
      <c r="G41" s="2">
        <v>5</v>
      </c>
      <c r="H41" s="2" t="s">
        <v>45</v>
      </c>
      <c r="I41" s="1">
        <v>0</v>
      </c>
      <c r="J41" s="3" t="s">
        <v>18</v>
      </c>
      <c r="K41" s="2" t="str">
        <f>J41*474.00</f>
        <v>0</v>
      </c>
      <c r="L41" s="5"/>
    </row>
    <row r="42" spans="1:12" customHeight="1" ht="105" outlineLevel="4">
      <c r="A42" s="1"/>
      <c r="B42" s="1">
        <v>890114</v>
      </c>
      <c r="C42" s="1" t="s">
        <v>168</v>
      </c>
      <c r="D42" s="1" t="s">
        <v>169</v>
      </c>
      <c r="E42" s="2" t="s">
        <v>170</v>
      </c>
      <c r="F42" s="2" t="s">
        <v>171</v>
      </c>
      <c r="G42" s="2">
        <v>5</v>
      </c>
      <c r="H42" s="2" t="s">
        <v>45</v>
      </c>
      <c r="I42" s="1">
        <v>0</v>
      </c>
      <c r="J42" s="3" t="s">
        <v>18</v>
      </c>
      <c r="K42" s="2" t="str">
        <f>J42*499.00</f>
        <v>0</v>
      </c>
      <c r="L42" s="5"/>
    </row>
    <row r="43" spans="1:12" customHeight="1" ht="105" outlineLevel="4">
      <c r="A43" s="1"/>
      <c r="B43" s="1">
        <v>890115</v>
      </c>
      <c r="C43" s="1" t="s">
        <v>172</v>
      </c>
      <c r="D43" s="1" t="s">
        <v>173</v>
      </c>
      <c r="E43" s="2" t="s">
        <v>174</v>
      </c>
      <c r="F43" s="2" t="s">
        <v>175</v>
      </c>
      <c r="G43" s="2">
        <v>7</v>
      </c>
      <c r="H43" s="2" t="s">
        <v>45</v>
      </c>
      <c r="I43" s="1">
        <v>0</v>
      </c>
      <c r="J43" s="3" t="s">
        <v>18</v>
      </c>
      <c r="K43" s="2" t="str">
        <f>J43*527.00</f>
        <v>0</v>
      </c>
      <c r="L4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2026-04-19T07:37:29+03:00</dcterms:created>
  <dcterms:modified xsi:type="dcterms:W3CDTF">2026-04-19T07:37:29+03:00</dcterms:modified>
  <dc:title>Untitled Spreadsheet</dc:title>
  <dc:description/>
  <dc:subject/>
  <cp:keywords/>
  <cp:category/>
</cp:coreProperties>
</file>