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<sst xmlns="http://schemas.openxmlformats.org/spreadsheetml/2006/main" uniqueCount="223">
  <si>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</si>
  <si>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</si>
  <si>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</si>
  <si>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</si>
  <si>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</si>
  <si>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</si>
  <si>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</si>
  <si>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</si>
  <si>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</si>
  <si>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</si>
  <si>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Коллекторные шкафы</t>
  </si>
  <si>
    <t>Коллекторные шкафы VALTEC</t>
  </si>
  <si>
    <t>VLC-711001</t>
  </si>
  <si>
    <t>VTc.540.0.01</t>
  </si>
  <si>
    <t>Шкаф коллекторный ШРВ1 (670-760/494/125-195)</t>
  </si>
  <si>
    <t>4 617.00 руб.</t>
  </si>
  <si>
    <t>&gt;10</t>
  </si>
  <si>
    <t>шт</t>
  </si>
  <si>
    <t>VLC-711002</t>
  </si>
  <si>
    <t>VTc.540.0.02</t>
  </si>
  <si>
    <t>Шкаф коллекторный ШРВ2 (670-760/594/125-195)</t>
  </si>
  <si>
    <t>5 006.00 руб.</t>
  </si>
  <si>
    <t>VLC-711003</t>
  </si>
  <si>
    <t>VTc.540.0.03</t>
  </si>
  <si>
    <t>Шкаф коллекторный ШРВ3 (670-760/744/125-195)</t>
  </si>
  <si>
    <t>5 727.00 руб.</t>
  </si>
  <si>
    <t>VLC-711004</t>
  </si>
  <si>
    <t>VTc.540.0.04</t>
  </si>
  <si>
    <t>Шкаф коллекторный ШРВ4 (670-760/894/125-195)</t>
  </si>
  <si>
    <t>6 923.00 руб.</t>
  </si>
  <si>
    <t>VLC-711005</t>
  </si>
  <si>
    <t>VTc.540.0.05</t>
  </si>
  <si>
    <t>Шкаф коллекторный ШРВ5 (670-760/1044/125-195)</t>
  </si>
  <si>
    <t>7 875.00 руб.</t>
  </si>
  <si>
    <t>VLC-711006</t>
  </si>
  <si>
    <t>VTc.540.0.06</t>
  </si>
  <si>
    <t>Шкаф коллекторный ШРВ6 (670-760/1194/125-195)</t>
  </si>
  <si>
    <t>8 903.00 руб.</t>
  </si>
  <si>
    <t>&gt;25</t>
  </si>
  <si>
    <t>VLC-711007</t>
  </si>
  <si>
    <t>VTc.540.0.07</t>
  </si>
  <si>
    <t>Шкаф коллекторный ШРВ7 (670-760/1344/125-195)</t>
  </si>
  <si>
    <t>11 410.00 руб.</t>
  </si>
  <si>
    <t>VLC-711015</t>
  </si>
  <si>
    <t>VTc.541.0.01</t>
  </si>
  <si>
    <t>Шкаф коллекторный ШРН1 (651-691/454/120)</t>
  </si>
  <si>
    <t>3 925.00 руб.</t>
  </si>
  <si>
    <t>&gt;50</t>
  </si>
  <si>
    <t>VLC-711016</t>
  </si>
  <si>
    <t>VTc.541.0.02</t>
  </si>
  <si>
    <t>Шкаф коллекторный ШРН2 (651-691/554/120)</t>
  </si>
  <si>
    <t>4 305.00 руб.</t>
  </si>
  <si>
    <t>VLC-711017</t>
  </si>
  <si>
    <t>VTc.541.0.03</t>
  </si>
  <si>
    <t>Шкаф коллекторный ШРН3 (651-691/704/120)</t>
  </si>
  <si>
    <t>4 995.00 руб.</t>
  </si>
  <si>
    <t>VLC-711018</t>
  </si>
  <si>
    <t>VTc.541.0.04</t>
  </si>
  <si>
    <t>Шкаф коллекторный ШРН4 (651-691/854/120)</t>
  </si>
  <si>
    <t>6 363.00 руб.</t>
  </si>
  <si>
    <t>VLC-711019</t>
  </si>
  <si>
    <t>VTc.541.0.05</t>
  </si>
  <si>
    <t>Шкаф коллекторный ШРН5 (651-691/1004/120)</t>
  </si>
  <si>
    <t>7 230.00 руб.</t>
  </si>
  <si>
    <t>VLC-711020</t>
  </si>
  <si>
    <t>VTc.541.0.06</t>
  </si>
  <si>
    <t>Шкаф коллекторный ШРН6 (651-691/1154/120)</t>
  </si>
  <si>
    <t>8 056.00 руб.</t>
  </si>
  <si>
    <t>VLC-711021</t>
  </si>
  <si>
    <t>VTc.541.0.07</t>
  </si>
  <si>
    <t>Шкаф коллекторный ШРН7 (651-691/1304/120)</t>
  </si>
  <si>
    <t>10 204.00 руб.</t>
  </si>
  <si>
    <t>VLC-711022</t>
  </si>
  <si>
    <t>VTc.541.D.03</t>
  </si>
  <si>
    <t>Шкаф коллекторный ШРНГ3 (651-691/704/135)</t>
  </si>
  <si>
    <t>7 782.00 руб.</t>
  </si>
  <si>
    <t>VLC-711023</t>
  </si>
  <si>
    <t>VTc.541.D.04</t>
  </si>
  <si>
    <t>Шкаф коллекторный ШРНГ4 (651-691/854/135)</t>
  </si>
  <si>
    <t>9 406.00 руб.</t>
  </si>
  <si>
    <t>VLC-711024</t>
  </si>
  <si>
    <t>VTc.541.D.05</t>
  </si>
  <si>
    <t>Шкаф коллекторный ШРНГ5 (651-691/1004/135)</t>
  </si>
  <si>
    <t>10 614.00 руб.</t>
  </si>
  <si>
    <t>VLC-711025</t>
  </si>
  <si>
    <t>VTc.541.D.06</t>
  </si>
  <si>
    <t>Шкаф коллекторный ШРНГ6 (651-691/1154/135)</t>
  </si>
  <si>
    <t>12 187.00 руб.</t>
  </si>
  <si>
    <t>VLC-711026</t>
  </si>
  <si>
    <t>VTc.541.D.07</t>
  </si>
  <si>
    <t>Шкаф коллекторный ШРНГ7 (651-691/1304/135)</t>
  </si>
  <si>
    <t>14 623.00 руб.</t>
  </si>
  <si>
    <t>VLC-711027</t>
  </si>
  <si>
    <t>VTc.541.U.03</t>
  </si>
  <si>
    <t>Шкаф коллекторный ШРНУ3 (650/700/180)</t>
  </si>
  <si>
    <t>10 187.00 руб.</t>
  </si>
  <si>
    <t>VLC-711028</t>
  </si>
  <si>
    <t>VTc.541.U.04</t>
  </si>
  <si>
    <t>Шкаф коллекторный ШРНУ4 (650/850/180)</t>
  </si>
  <si>
    <t>12 111.00 руб.</t>
  </si>
  <si>
    <t>VLC-711029</t>
  </si>
  <si>
    <t>VTc.541.U.05</t>
  </si>
  <si>
    <t>Шкаф коллекторный ШРНУ5 (650/1000/180)</t>
  </si>
  <si>
    <t>13 750.00 руб.</t>
  </si>
  <si>
    <t>VLC-711030</t>
  </si>
  <si>
    <t>VTc.541.U.06</t>
  </si>
  <si>
    <t>Шкаф коллекторный ШРНУ6 (650/1150/180)</t>
  </si>
  <si>
    <t>14 736.00 руб.</t>
  </si>
  <si>
    <t>VLC-711031</t>
  </si>
  <si>
    <t>VTc.541.U.07</t>
  </si>
  <si>
    <t>Шкаф коллекторный ШРНУ7 (650/1300/180)</t>
  </si>
  <si>
    <t>16 954.00 руб.</t>
  </si>
  <si>
    <t>VLC-900877</t>
  </si>
  <si>
    <t>VTc.540.H.03</t>
  </si>
  <si>
    <t>Шкаф коллекторный ШРВ 140-3 (высокий)</t>
  </si>
  <si>
    <t>10 199.00 руб.</t>
  </si>
  <si>
    <t>VLC-900878</t>
  </si>
  <si>
    <t>VTc.540.H.04</t>
  </si>
  <si>
    <t>Шкаф коллекторный ШРВ 140-4 (высокий)</t>
  </si>
  <si>
    <t>12 340.00 руб.</t>
  </si>
  <si>
    <t>VLC-900879</t>
  </si>
  <si>
    <t>VTc.541.H.03</t>
  </si>
  <si>
    <t>Шкаф коллекторный ШРН 180-3 (высокий)</t>
  </si>
  <si>
    <t>14 084.00 руб.</t>
  </si>
  <si>
    <t>VLC-900927</t>
  </si>
  <si>
    <t>VTc.540.H.02</t>
  </si>
  <si>
    <t>Шкаф коллекторный ШРВ 140-2 (высокий)</t>
  </si>
  <si>
    <t>8 875.00 руб.</t>
  </si>
  <si>
    <t>VLC-900928</t>
  </si>
  <si>
    <t>VTc.540.H.05</t>
  </si>
  <si>
    <t>Шкаф коллекторный ШРВ 140-5 (высокий)</t>
  </si>
  <si>
    <t>15 443.00 руб.</t>
  </si>
  <si>
    <t>VLC-900929</t>
  </si>
  <si>
    <t>VTc.540.H.06</t>
  </si>
  <si>
    <t>Шкаф коллекторный ШРВ 140-6 (высокий)</t>
  </si>
  <si>
    <t>16 063.00 руб.</t>
  </si>
  <si>
    <t>VLC-900930</t>
  </si>
  <si>
    <t>VTc.540.H.07</t>
  </si>
  <si>
    <t>Шкаф коллекторный ШРВ 140-7 (высокий)</t>
  </si>
  <si>
    <t>20 545.00 руб.</t>
  </si>
  <si>
    <t>VLC-900931</t>
  </si>
  <si>
    <t>VTc.541.H.02</t>
  </si>
  <si>
    <t>Шкаф коллекторный ШРН 180-2 (высокий)</t>
  </si>
  <si>
    <t>11 932.00 руб.</t>
  </si>
  <si>
    <t>VLC-900932</t>
  </si>
  <si>
    <t>VTc.541.H.04</t>
  </si>
  <si>
    <t>Шкаф коллекторный ШРН 180-4 (высокий)</t>
  </si>
  <si>
    <t>16 741.00 руб.</t>
  </si>
  <si>
    <t>VLC-900933</t>
  </si>
  <si>
    <t>VTc.541.H.05</t>
  </si>
  <si>
    <t>Шкаф коллекторный ШРН 180-5 (высокий)</t>
  </si>
  <si>
    <t>21 532.00 руб.</t>
  </si>
  <si>
    <t>VLC-900934</t>
  </si>
  <si>
    <t>VTc.541.H.06</t>
  </si>
  <si>
    <t>Шкаф коллекторный ШРН 180-6 (высокий)</t>
  </si>
  <si>
    <t>23 151.00 руб.</t>
  </si>
  <si>
    <t>VLC-900935</t>
  </si>
  <si>
    <t>VTc.541.H.07</t>
  </si>
  <si>
    <t>Шкаф коллекторный ШРН 180-7 (высокий)</t>
  </si>
  <si>
    <t>25 854.00 руб.</t>
  </si>
  <si>
    <t>VLC-901078</t>
  </si>
  <si>
    <t>VTc.540.0.00</t>
  </si>
  <si>
    <t>Шкаф коллекторный ШРВ0</t>
  </si>
  <si>
    <t>4 288.00 руб.</t>
  </si>
  <si>
    <t>Коллекторные шкафы WESTER</t>
  </si>
  <si>
    <t>WST-110001</t>
  </si>
  <si>
    <t>ШРВ-1</t>
  </si>
  <si>
    <t>Шкаф коллекторный сталь белый с замком ШРВ-1 (450х120-180х648-711)</t>
  </si>
  <si>
    <t>0.00 руб.</t>
  </si>
  <si>
    <t>WST-110002</t>
  </si>
  <si>
    <t>ШРВ-2</t>
  </si>
  <si>
    <t>Шкаф коллекторный сталь белый с замком ШРВ-2 (550х120-180х648-711)</t>
  </si>
  <si>
    <t>WST-110003</t>
  </si>
  <si>
    <t>ШРВ-3</t>
  </si>
  <si>
    <t>Шкаф коллекторный сталь белый с замком ШРВ-3 (740х120-180х648-711)</t>
  </si>
  <si>
    <t>WST-110004</t>
  </si>
  <si>
    <t>ШРВ-4</t>
  </si>
  <si>
    <t>Шкаф коллекторный сталь белый с замком ШРВ-4 (850х120-180х648-711)</t>
  </si>
  <si>
    <t>WST-110005</t>
  </si>
  <si>
    <t>ШРВ-5</t>
  </si>
  <si>
    <t>Шкаф коллекторный сталь белый с замком ШРВ-5 (1000х120-180х648-711)</t>
  </si>
  <si>
    <t>WST-110006</t>
  </si>
  <si>
    <t>ШРВ-6</t>
  </si>
  <si>
    <t>Шкаф коллекторный сталь белый с замком ШРВ-6 (1150х120-180х648-711)</t>
  </si>
  <si>
    <t>WST-110007</t>
  </si>
  <si>
    <t>ШРВ-7</t>
  </si>
  <si>
    <t>Шкаф коллекторный сталь белый с замком ШРВ-7 (1300х120-180х648-711)</t>
  </si>
  <si>
    <t>WST-110008</t>
  </si>
  <si>
    <t>ШРН-1-120</t>
  </si>
  <si>
    <t>Шкаф коллекторный сталь белый с замком ШРН-1 (450х118х652-715)</t>
  </si>
  <si>
    <t>WST-110009</t>
  </si>
  <si>
    <t>ШРН-2-120</t>
  </si>
  <si>
    <t>Шкаф коллекторный сталь белый с замком ШРН-2 (550х118х652-715)</t>
  </si>
  <si>
    <t>WST-110010</t>
  </si>
  <si>
    <t>ШРН-3-120</t>
  </si>
  <si>
    <t>Шкаф коллекторный сталь белый с замком ШРН-3 (697х118х652-715)</t>
  </si>
  <si>
    <t>WST-110011</t>
  </si>
  <si>
    <t>ШРН-4-120</t>
  </si>
  <si>
    <t>Шкаф коллекторный сталь белый с замком ШРН-4 (848х118х652-715)</t>
  </si>
  <si>
    <t>WST-110012</t>
  </si>
  <si>
    <t>ШРН-5-120</t>
  </si>
  <si>
    <t>Шкаф коллекторный сталь белый с замком ШРН-5 (998х118х652-715)</t>
  </si>
  <si>
    <t>WST-110013</t>
  </si>
  <si>
    <t>ШРН-6-120</t>
  </si>
  <si>
    <t>Шкаф коллекторный сталь белый с замком ШРН-6 (1147х118х652-715)</t>
  </si>
  <si>
    <t>WST-110014</t>
  </si>
  <si>
    <t>ШРН-7-120</t>
  </si>
  <si>
    <t>Шкаф коллекторный сталь белый с замком ШРН-7 (1300х118х652-715)</t>
  </si>
  <si>
    <t>WST-110020</t>
  </si>
  <si>
    <t>ШРНГ-3-180</t>
  </si>
  <si>
    <t>Шкаф коллекторный наружный глубокий ШРНГ-3-180 (Ш 697 х Г 180 х В 652-715)</t>
  </si>
  <si>
    <t>WST-110021</t>
  </si>
  <si>
    <t>ШРНГ-4-180</t>
  </si>
  <si>
    <t>Шкаф коллекторный наружный глубокий ШРНГ-4-180 (Ш 848 х Г 180 х В 652-715)</t>
  </si>
  <si>
    <t>WST-110022</t>
  </si>
  <si>
    <t>ШРНГ-5-180</t>
  </si>
  <si>
    <t>Шкаф коллекторный наружный глубокий ШРНГ-5-180 (Ш 998 х Г 180 х В 652-715)</t>
  </si>
  <si>
    <t>WST-110023</t>
  </si>
  <si>
    <t>ШРНГ-6-180</t>
  </si>
  <si>
    <t>Шкаф коллекторный наружный глубокий ШРНГ-6-180 (Ш 1147 х Г 180 х В 652-715)</t>
  </si>
  <si>
    <t>WST-110024</t>
  </si>
  <si>
    <t>ШРНГ-7-180</t>
  </si>
  <si>
    <t>Шкаф коллекторный наружный глубокий ШРНГ-7-180 (Ш 1300 х Г 180 х В 652-715)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</si>
</sst>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e7fe92_86a5_11e9_8101_003048fd731b_409a6958_281f_11ed_a30f_00259070b4871.jpeg"/><Relationship Id="rId2" Type="http://schemas.openxmlformats.org/officeDocument/2006/relationships/image" Target="../media/fae7fe94_86a5_11e9_8101_003048fd731b_409a6959_281f_11ed_a30f_00259070b4872.jpeg"/><Relationship Id="rId3" Type="http://schemas.openxmlformats.org/officeDocument/2006/relationships/image" Target="../media/fae7fe96_86a5_11e9_8101_003048fd731b_409a695a_281f_11ed_a30f_00259070b4873.jpeg"/><Relationship Id="rId4" Type="http://schemas.openxmlformats.org/officeDocument/2006/relationships/image" Target="../media/fae7fe98_86a5_11e9_8101_003048fd731b_409a695b_281f_11ed_a30f_00259070b4874.jpeg"/><Relationship Id="rId5" Type="http://schemas.openxmlformats.org/officeDocument/2006/relationships/image" Target="../media/fae7fe9a_86a5_11e9_8101_003048fd731b_409a695c_281f_11ed_a30f_00259070b4875.jpeg"/><Relationship Id="rId6" Type="http://schemas.openxmlformats.org/officeDocument/2006/relationships/image" Target="../media/fae7fe9c_86a5_11e9_8101_003048fd731b_409a695d_281f_11ed_a30f_00259070b4876.jpeg"/><Relationship Id="rId7" Type="http://schemas.openxmlformats.org/officeDocument/2006/relationships/image" Target="../media/fae7fe9e_86a5_11e9_8101_003048fd731b_409a695e_281f_11ed_a30f_00259070b4877.jpeg"/><Relationship Id="rId8" Type="http://schemas.openxmlformats.org/officeDocument/2006/relationships/image" Target="../media/fae7feae_86a5_11e9_8101_003048fd731b_4396be6a_0312_11ef_a5a4_047c1617b1438.jpeg"/><Relationship Id="rId9" Type="http://schemas.openxmlformats.org/officeDocument/2006/relationships/image" Target="../media/fae7feb0_86a5_11e9_8101_003048fd731b_4396be6d_0312_11ef_a5a4_047c1617b1439.jpeg"/><Relationship Id="rId10" Type="http://schemas.openxmlformats.org/officeDocument/2006/relationships/image" Target="../media/fae7feb2_86a5_11e9_8101_003048fd731b_4396be70_0312_11ef_a5a4_047c1617b14310.jpeg"/><Relationship Id="rId11" Type="http://schemas.openxmlformats.org/officeDocument/2006/relationships/image" Target="../media/fae7feb4_86a5_11e9_8101_003048fd731b_4396be73_0312_11ef_a5a4_047c1617b14311.jpeg"/><Relationship Id="rId12" Type="http://schemas.openxmlformats.org/officeDocument/2006/relationships/image" Target="../media/fae7feb6_86a5_11e9_8101_003048fd731b_4396be76_0312_11ef_a5a4_047c1617b14312.jpeg"/><Relationship Id="rId13" Type="http://schemas.openxmlformats.org/officeDocument/2006/relationships/image" Target="../media/fae7feb8_86a5_11e9_8101_003048fd731b_4396be79_0312_11ef_a5a4_047c1617b14313.jpeg"/><Relationship Id="rId14" Type="http://schemas.openxmlformats.org/officeDocument/2006/relationships/image" Target="../media/fae7feba_86a5_11e9_8101_003048fd731b_4396be7c_0312_11ef_a5a4_047c1617b14314.jpeg"/><Relationship Id="rId15" Type="http://schemas.openxmlformats.org/officeDocument/2006/relationships/image" Target="../media/fae7febc_86a5_11e9_8101_003048fd731b_409a696d_281f_11ed_a30f_00259070b48715.jpeg"/><Relationship Id="rId16" Type="http://schemas.openxmlformats.org/officeDocument/2006/relationships/image" Target="../media/fae7febe_86a5_11e9_8101_003048fd731b_409a696e_281f_11ed_a30f_00259070b48716.jpeg"/><Relationship Id="rId17" Type="http://schemas.openxmlformats.org/officeDocument/2006/relationships/image" Target="../media/fae7fec0_86a5_11e9_8101_003048fd731b_409a696f_281f_11ed_a30f_00259070b48717.jpeg"/><Relationship Id="rId18" Type="http://schemas.openxmlformats.org/officeDocument/2006/relationships/image" Target="../media/fae7fec2_86a5_11e9_8101_003048fd731b_409a6970_281f_11ed_a30f_00259070b48718.jpeg"/><Relationship Id="rId19" Type="http://schemas.openxmlformats.org/officeDocument/2006/relationships/image" Target="../media/fae7fec4_86a5_11e9_8101_003048fd731b_409a6971_281f_11ed_a30f_00259070b48719.jpeg"/><Relationship Id="rId20" Type="http://schemas.openxmlformats.org/officeDocument/2006/relationships/image" Target="../media/4687ac39_ffbc_11e9_810b_003048fd731b_409a6972_281f_11ed_a30f_00259070b48720.jpeg"/><Relationship Id="rId21" Type="http://schemas.openxmlformats.org/officeDocument/2006/relationships/image" Target="../media/4687ac3b_ffbc_11e9_810b_003048fd731b_409a6973_281f_11ed_a30f_00259070b48721.jpeg"/><Relationship Id="rId22" Type="http://schemas.openxmlformats.org/officeDocument/2006/relationships/image" Target="../media/4687ac3d_ffbc_11e9_810b_003048fd731b_409a6974_281f_11ed_a30f_00259070b48722.jpeg"/><Relationship Id="rId23" Type="http://schemas.openxmlformats.org/officeDocument/2006/relationships/image" Target="../media/4687ac3f_ffbc_11e9_810b_003048fd731b_409a6975_281f_11ed_a30f_00259070b48723.jpeg"/><Relationship Id="rId24" Type="http://schemas.openxmlformats.org/officeDocument/2006/relationships/image" Target="../media/4687ac41_ffbc_11e9_810b_003048fd731b_409a6976_281f_11ed_a30f_00259070b48724.jpeg"/><Relationship Id="rId25" Type="http://schemas.openxmlformats.org/officeDocument/2006/relationships/image" Target="../media/0ef53f63_9e75_11ef_a670_047c1617b143_49c4af91_056a_11f0_a6fc_047c1617b14325.jpeg"/><Relationship Id="rId26" Type="http://schemas.openxmlformats.org/officeDocument/2006/relationships/image" Target="../media/0ef53f65_9e75_11ef_a670_047c1617b143_49c4af92_056a_11f0_a6fc_047c1617b14326.jpeg"/><Relationship Id="rId27" Type="http://schemas.openxmlformats.org/officeDocument/2006/relationships/image" Target="../media/0ef53f67_9e75_11ef_a670_047c1617b143_49c4af93_056a_11f0_a6fc_047c1617b14327.jpeg"/><Relationship Id="rId28" Type="http://schemas.openxmlformats.org/officeDocument/2006/relationships/image" Target="../media/af385874_ce99_11ef_a6b4_047c1617b143_1b5db4a0_f93d_11ef_a6ea_047c1617b14328.jpeg"/><Relationship Id="rId29" Type="http://schemas.openxmlformats.org/officeDocument/2006/relationships/image" Target="../media/af385876_ce99_11ef_a6b4_047c1617b143_1b5db4a1_f93d_11ef_a6ea_047c1617b14329.jpeg"/><Relationship Id="rId30" Type="http://schemas.openxmlformats.org/officeDocument/2006/relationships/image" Target="../media/af385878_ce99_11ef_a6b4_047c1617b143_1b5db4a2_f93d_11ef_a6ea_047c1617b14330.jpeg"/><Relationship Id="rId31" Type="http://schemas.openxmlformats.org/officeDocument/2006/relationships/image" Target="../media/af38587a_ce99_11ef_a6b4_047c1617b143_1b5db4a3_f93d_11ef_a6ea_047c1617b14331.jpeg"/><Relationship Id="rId32" Type="http://schemas.openxmlformats.org/officeDocument/2006/relationships/image" Target="../media/af38587c_ce99_11ef_a6b4_047c1617b143_1b5db4a4_f93d_11ef_a6ea_047c1617b14332.jpeg"/><Relationship Id="rId33" Type="http://schemas.openxmlformats.org/officeDocument/2006/relationships/image" Target="../media/af38587e_ce99_11ef_a6b4_047c1617b143_1b5db4a5_f93d_11ef_a6ea_047c1617b14333.jpeg"/><Relationship Id="rId34" Type="http://schemas.openxmlformats.org/officeDocument/2006/relationships/image" Target="../media/af385880_ce99_11ef_a6b4_047c1617b143_1b5db4a6_f93d_11ef_a6ea_047c1617b14334.jpeg"/><Relationship Id="rId35" Type="http://schemas.openxmlformats.org/officeDocument/2006/relationships/image" Target="../media/af385882_ce99_11ef_a6b4_047c1617b143_1b5db4a7_f93d_11ef_a6ea_047c1617b14335.jpeg"/><Relationship Id="rId36" Type="http://schemas.openxmlformats.org/officeDocument/2006/relationships/image" Target="../media/af385884_ce99_11ef_a6b4_047c1617b143_1b5db4a8_f93d_11ef_a6ea_047c1617b14336.jpeg"/><Relationship Id="rId37" Type="http://schemas.openxmlformats.org/officeDocument/2006/relationships/image" Target="../media/f7c1cd81_7932_11f0_a79f_047c1617b143_85576933_7c1e_11f0_a7a3_047c1617b14337.jpeg"/><Relationship Id="rId38" Type="http://schemas.openxmlformats.org/officeDocument/2006/relationships/image" Target="../media/4597c3c7_15b8_11ee_a46b_047c1617b143_4b3c1c0c_5a46_11f0_a775_047c1617b14338.jpeg"/><Relationship Id="rId39" Type="http://schemas.openxmlformats.org/officeDocument/2006/relationships/image" Target="../media/4597c3c9_15b8_11ee_a46b_047c1617b143_4b3c1c0f_5a46_11f0_a775_047c1617b14339.jpeg"/><Relationship Id="rId40" Type="http://schemas.openxmlformats.org/officeDocument/2006/relationships/image" Target="../media/4597c3cb_15b8_11ee_a46b_047c1617b143_4b3c1c12_5a46_11f0_a775_047c1617b14340.jpeg"/><Relationship Id="rId41" Type="http://schemas.openxmlformats.org/officeDocument/2006/relationships/image" Target="../media/4597c3cd_15b8_11ee_a46b_047c1617b143_4b3c1c15_5a46_11f0_a775_047c1617b14341.jpeg"/><Relationship Id="rId42" Type="http://schemas.openxmlformats.org/officeDocument/2006/relationships/image" Target="../media/4597c3cf_15b8_11ee_a46b_047c1617b143_4b3c1c18_5a46_11f0_a775_047c1617b14342.jpeg"/><Relationship Id="rId43" Type="http://schemas.openxmlformats.org/officeDocument/2006/relationships/image" Target="../media/4597c3d1_15b8_11ee_a46b_047c1617b143_4b3c1c1b_5a46_11f0_a775_047c1617b14343.jpeg"/><Relationship Id="rId44" Type="http://schemas.openxmlformats.org/officeDocument/2006/relationships/image" Target="../media/4597c3d3_15b8_11ee_a46b_047c1617b143_4b3c1c1e_5a46_11f0_a775_047c1617b14344.jpeg"/><Relationship Id="rId45" Type="http://schemas.openxmlformats.org/officeDocument/2006/relationships/image" Target="../media/4597c3d5_15b8_11ee_a46b_047c1617b143_4b3c1c21_5a46_11f0_a775_047c1617b14345.jpeg"/><Relationship Id="rId46" Type="http://schemas.openxmlformats.org/officeDocument/2006/relationships/image" Target="../media/4597c3d7_15b8_11ee_a46b_047c1617b143_4b3c1c25_5a46_11f0_a775_047c1617b14346.jpeg"/><Relationship Id="rId47" Type="http://schemas.openxmlformats.org/officeDocument/2006/relationships/image" Target="../media/4597c3d9_15b8_11ee_a46b_047c1617b143_4b3c1c29_5a46_11f0_a775_047c1617b14347.jpeg"/><Relationship Id="rId48" Type="http://schemas.openxmlformats.org/officeDocument/2006/relationships/image" Target="../media/4597c3db_15b8_11ee_a46b_047c1617b143_4b3c1c2d_5a46_11f0_a775_047c1617b14348.jpeg"/><Relationship Id="rId49" Type="http://schemas.openxmlformats.org/officeDocument/2006/relationships/image" Target="../media/4597c3dd_15b8_11ee_a46b_047c1617b143_4b3c1c30_5a46_11f0_a775_047c1617b14349.jpeg"/><Relationship Id="rId50" Type="http://schemas.openxmlformats.org/officeDocument/2006/relationships/image" Target="../media/4597c3df_15b8_11ee_a46b_047c1617b143_4b3c1c32_5a46_11f0_a775_047c1617b14350.jpeg"/><Relationship Id="rId51" Type="http://schemas.openxmlformats.org/officeDocument/2006/relationships/image" Target="../media/4597c3e1_15b8_11ee_a46b_047c1617b143_4b3c1c35_5a46_11f0_a775_047c1617b14351.jpeg"/><Relationship Id="rId52" Type="http://schemas.openxmlformats.org/officeDocument/2006/relationships/image" Target="../media/a5d1f537_15f6_11ee_a46b_047c1617b143_4b3c1c38_5a46_11f0_a775_047c1617b14352.jpeg"/><Relationship Id="rId53" Type="http://schemas.openxmlformats.org/officeDocument/2006/relationships/image" Target="../media/a5d1f539_15f6_11ee_a46b_047c1617b143_4b3c1c3b_5a46_11f0_a775_047c1617b14353.jpeg"/><Relationship Id="rId54" Type="http://schemas.openxmlformats.org/officeDocument/2006/relationships/image" Target="../media/a5d1f53b_15f6_11ee_a46b_047c1617b143_4b3c1c3e_5a46_11f0_a775_047c1617b14354.jpeg"/><Relationship Id="rId55" Type="http://schemas.openxmlformats.org/officeDocument/2006/relationships/image" Target="../media/a5d1f53d_15f6_11ee_a46b_047c1617b143_4b3c1c41_5a46_11f0_a775_047c1617b14355.jpeg"/><Relationship Id="rId56" Type="http://schemas.openxmlformats.org/officeDocument/2006/relationships/image" Target="../media/a5d1f53f_15f6_11ee_a46b_047c1617b143_4b3c1c44_5a46_11f0_a775_047c1617b1435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9" name="Image_32" descr="Image_3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30" name="Image_33" descr="Image_3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1" name="Image_34" descr="Image_3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2" name="Image_35" descr="Image_3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3" name="Image_36" descr="Image_3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4" name="Image_37" descr="Image_3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5" name="Image_38" descr="Image_3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6" name="Image_39" descr="Image_3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7" name="Image_40" descr="Image_4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820667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 t="s">
        <v>16</v>
      </c>
      <c r="I4" s="1">
        <v>0</v>
      </c>
      <c r="J4" s="3" t="s">
        <v>17</v>
      </c>
      <c r="K4" s="2" t="str">
        <f>J4*4617.00</f>
        <v>0</v>
      </c>
      <c r="L4" s="5"/>
    </row>
    <row r="5" spans="1:12" customHeight="1" ht="105" outlineLevel="3">
      <c r="A5" s="1"/>
      <c r="B5" s="1">
        <v>820668</v>
      </c>
      <c r="C5" s="1" t="s">
        <v>18</v>
      </c>
      <c r="D5" s="1" t="s">
        <v>19</v>
      </c>
      <c r="E5" s="2" t="s">
        <v>20</v>
      </c>
      <c r="F5" s="2" t="s">
        <v>21</v>
      </c>
      <c r="G5" s="2">
        <v>0</v>
      </c>
      <c r="H5" s="2">
        <v>2</v>
      </c>
      <c r="I5" s="1">
        <v>0</v>
      </c>
      <c r="J5" s="3" t="s">
        <v>17</v>
      </c>
      <c r="K5" s="2" t="str">
        <f>J5*5006.00</f>
        <v>0</v>
      </c>
      <c r="L5" s="5"/>
    </row>
    <row r="6" spans="1:12" customHeight="1" ht="105" outlineLevel="3">
      <c r="A6" s="1"/>
      <c r="B6" s="1">
        <v>820669</v>
      </c>
      <c r="C6" s="1" t="s">
        <v>22</v>
      </c>
      <c r="D6" s="1" t="s">
        <v>23</v>
      </c>
      <c r="E6" s="2" t="s">
        <v>24</v>
      </c>
      <c r="F6" s="2" t="s">
        <v>25</v>
      </c>
      <c r="G6" s="2">
        <v>0</v>
      </c>
      <c r="H6" s="2" t="s">
        <v>16</v>
      </c>
      <c r="I6" s="1">
        <v>0</v>
      </c>
      <c r="J6" s="3" t="s">
        <v>17</v>
      </c>
      <c r="K6" s="2" t="str">
        <f>J6*5727.00</f>
        <v>0</v>
      </c>
      <c r="L6" s="5"/>
    </row>
    <row r="7" spans="1:12" customHeight="1" ht="105" outlineLevel="3">
      <c r="A7" s="1"/>
      <c r="B7" s="1">
        <v>820670</v>
      </c>
      <c r="C7" s="1" t="s">
        <v>26</v>
      </c>
      <c r="D7" s="1" t="s">
        <v>27</v>
      </c>
      <c r="E7" s="2" t="s">
        <v>28</v>
      </c>
      <c r="F7" s="2" t="s">
        <v>29</v>
      </c>
      <c r="G7" s="2">
        <v>0</v>
      </c>
      <c r="H7" s="2">
        <v>4</v>
      </c>
      <c r="I7" s="1">
        <v>0</v>
      </c>
      <c r="J7" s="3" t="s">
        <v>17</v>
      </c>
      <c r="K7" s="2" t="str">
        <f>J7*6923.00</f>
        <v>0</v>
      </c>
      <c r="L7" s="5"/>
    </row>
    <row r="8" spans="1:12" customHeight="1" ht="105" outlineLevel="3">
      <c r="A8" s="1"/>
      <c r="B8" s="1">
        <v>820671</v>
      </c>
      <c r="C8" s="1" t="s">
        <v>30</v>
      </c>
      <c r="D8" s="1" t="s">
        <v>31</v>
      </c>
      <c r="E8" s="2" t="s">
        <v>32</v>
      </c>
      <c r="F8" s="2" t="s">
        <v>33</v>
      </c>
      <c r="G8" s="2">
        <v>0</v>
      </c>
      <c r="H8" s="2" t="s">
        <v>16</v>
      </c>
      <c r="I8" s="1">
        <v>0</v>
      </c>
      <c r="J8" s="3" t="s">
        <v>17</v>
      </c>
      <c r="K8" s="2" t="str">
        <f>J8*7875.00</f>
        <v>0</v>
      </c>
      <c r="L8" s="5"/>
    </row>
    <row r="9" spans="1:12" customHeight="1" ht="105" outlineLevel="3">
      <c r="A9" s="1"/>
      <c r="B9" s="1">
        <v>820672</v>
      </c>
      <c r="C9" s="1" t="s">
        <v>34</v>
      </c>
      <c r="D9" s="1" t="s">
        <v>35</v>
      </c>
      <c r="E9" s="2" t="s">
        <v>36</v>
      </c>
      <c r="F9" s="2" t="s">
        <v>37</v>
      </c>
      <c r="G9" s="2">
        <v>0</v>
      </c>
      <c r="H9" s="2" t="s">
        <v>38</v>
      </c>
      <c r="I9" s="1">
        <v>0</v>
      </c>
      <c r="J9" s="3" t="s">
        <v>17</v>
      </c>
      <c r="K9" s="2" t="str">
        <f>J9*8903.00</f>
        <v>0</v>
      </c>
      <c r="L9" s="5"/>
    </row>
    <row r="10" spans="1:12" customHeight="1" ht="105" outlineLevel="3">
      <c r="A10" s="1"/>
      <c r="B10" s="1">
        <v>820673</v>
      </c>
      <c r="C10" s="1" t="s">
        <v>39</v>
      </c>
      <c r="D10" s="1" t="s">
        <v>40</v>
      </c>
      <c r="E10" s="2" t="s">
        <v>41</v>
      </c>
      <c r="F10" s="2" t="s">
        <v>42</v>
      </c>
      <c r="G10" s="2">
        <v>0</v>
      </c>
      <c r="H10" s="2">
        <v>7</v>
      </c>
      <c r="I10" s="1">
        <v>0</v>
      </c>
      <c r="J10" s="3" t="s">
        <v>17</v>
      </c>
      <c r="K10" s="2" t="str">
        <f>J10*11410.00</f>
        <v>0</v>
      </c>
      <c r="L10" s="5"/>
    </row>
    <row r="11" spans="1:12" customHeight="1" ht="105" outlineLevel="3">
      <c r="A11" s="1"/>
      <c r="B11" s="1">
        <v>820681</v>
      </c>
      <c r="C11" s="1" t="s">
        <v>43</v>
      </c>
      <c r="D11" s="1" t="s">
        <v>44</v>
      </c>
      <c r="E11" s="2" t="s">
        <v>45</v>
      </c>
      <c r="F11" s="2" t="s">
        <v>46</v>
      </c>
      <c r="G11" s="2">
        <v>0</v>
      </c>
      <c r="H11" s="2" t="s">
        <v>47</v>
      </c>
      <c r="I11" s="1">
        <v>0</v>
      </c>
      <c r="J11" s="3" t="s">
        <v>17</v>
      </c>
      <c r="K11" s="2" t="str">
        <f>J11*3925.00</f>
        <v>0</v>
      </c>
      <c r="L11" s="5"/>
    </row>
    <row r="12" spans="1:12" customHeight="1" ht="105" outlineLevel="3">
      <c r="A12" s="1"/>
      <c r="B12" s="1">
        <v>820682</v>
      </c>
      <c r="C12" s="1" t="s">
        <v>48</v>
      </c>
      <c r="D12" s="1" t="s">
        <v>49</v>
      </c>
      <c r="E12" s="2" t="s">
        <v>50</v>
      </c>
      <c r="F12" s="2" t="s">
        <v>51</v>
      </c>
      <c r="G12" s="2">
        <v>0</v>
      </c>
      <c r="H12" s="2" t="s">
        <v>47</v>
      </c>
      <c r="I12" s="1">
        <v>0</v>
      </c>
      <c r="J12" s="3" t="s">
        <v>17</v>
      </c>
      <c r="K12" s="2" t="str">
        <f>J12*4305.00</f>
        <v>0</v>
      </c>
      <c r="L12" s="5"/>
    </row>
    <row r="13" spans="1:12" customHeight="1" ht="105" outlineLevel="3">
      <c r="A13" s="1"/>
      <c r="B13" s="1">
        <v>820683</v>
      </c>
      <c r="C13" s="1" t="s">
        <v>52</v>
      </c>
      <c r="D13" s="1" t="s">
        <v>53</v>
      </c>
      <c r="E13" s="2" t="s">
        <v>54</v>
      </c>
      <c r="F13" s="2" t="s">
        <v>55</v>
      </c>
      <c r="G13" s="2">
        <v>0</v>
      </c>
      <c r="H13" s="2">
        <v>0</v>
      </c>
      <c r="I13" s="1">
        <v>0</v>
      </c>
      <c r="J13" s="3" t="s">
        <v>17</v>
      </c>
      <c r="K13" s="2" t="str">
        <f>J13*4995.00</f>
        <v>0</v>
      </c>
      <c r="L13" s="5"/>
    </row>
    <row r="14" spans="1:12" customHeight="1" ht="105" outlineLevel="3">
      <c r="A14" s="1"/>
      <c r="B14" s="1">
        <v>820684</v>
      </c>
      <c r="C14" s="1" t="s">
        <v>56</v>
      </c>
      <c r="D14" s="1" t="s">
        <v>57</v>
      </c>
      <c r="E14" s="2" t="s">
        <v>58</v>
      </c>
      <c r="F14" s="2" t="s">
        <v>59</v>
      </c>
      <c r="G14" s="2">
        <v>0</v>
      </c>
      <c r="H14" s="2">
        <v>0</v>
      </c>
      <c r="I14" s="1">
        <v>0</v>
      </c>
      <c r="J14" s="3" t="s">
        <v>17</v>
      </c>
      <c r="K14" s="2" t="str">
        <f>J14*6363.00</f>
        <v>0</v>
      </c>
      <c r="L14" s="5"/>
    </row>
    <row r="15" spans="1:12" customHeight="1" ht="105" outlineLevel="3">
      <c r="A15" s="1"/>
      <c r="B15" s="1">
        <v>820685</v>
      </c>
      <c r="C15" s="1" t="s">
        <v>60</v>
      </c>
      <c r="D15" s="1" t="s">
        <v>61</v>
      </c>
      <c r="E15" s="2" t="s">
        <v>62</v>
      </c>
      <c r="F15" s="2" t="s">
        <v>63</v>
      </c>
      <c r="G15" s="2">
        <v>0</v>
      </c>
      <c r="H15" s="2" t="s">
        <v>16</v>
      </c>
      <c r="I15" s="1">
        <v>0</v>
      </c>
      <c r="J15" s="3" t="s">
        <v>17</v>
      </c>
      <c r="K15" s="2" t="str">
        <f>J15*7230.00</f>
        <v>0</v>
      </c>
      <c r="L15" s="5"/>
    </row>
    <row r="16" spans="1:12" customHeight="1" ht="105" outlineLevel="3">
      <c r="A16" s="1"/>
      <c r="B16" s="1">
        <v>820686</v>
      </c>
      <c r="C16" s="1" t="s">
        <v>64</v>
      </c>
      <c r="D16" s="1" t="s">
        <v>65</v>
      </c>
      <c r="E16" s="2" t="s">
        <v>66</v>
      </c>
      <c r="F16" s="2" t="s">
        <v>67</v>
      </c>
      <c r="G16" s="2">
        <v>0</v>
      </c>
      <c r="H16" s="2">
        <v>9</v>
      </c>
      <c r="I16" s="1">
        <v>0</v>
      </c>
      <c r="J16" s="3" t="s">
        <v>17</v>
      </c>
      <c r="K16" s="2" t="str">
        <f>J16*8056.00</f>
        <v>0</v>
      </c>
      <c r="L16" s="5"/>
    </row>
    <row r="17" spans="1:12" customHeight="1" ht="105" outlineLevel="3">
      <c r="A17" s="1"/>
      <c r="B17" s="1">
        <v>820687</v>
      </c>
      <c r="C17" s="1" t="s">
        <v>68</v>
      </c>
      <c r="D17" s="1" t="s">
        <v>69</v>
      </c>
      <c r="E17" s="2" t="s">
        <v>70</v>
      </c>
      <c r="F17" s="2" t="s">
        <v>71</v>
      </c>
      <c r="G17" s="2">
        <v>0</v>
      </c>
      <c r="H17" s="2" t="s">
        <v>16</v>
      </c>
      <c r="I17" s="1">
        <v>0</v>
      </c>
      <c r="J17" s="3" t="s">
        <v>17</v>
      </c>
      <c r="K17" s="2" t="str">
        <f>J17*10204.00</f>
        <v>0</v>
      </c>
      <c r="L17" s="5"/>
    </row>
    <row r="18" spans="1:12" customHeight="1" ht="105" outlineLevel="3">
      <c r="A18" s="1"/>
      <c r="B18" s="1">
        <v>820688</v>
      </c>
      <c r="C18" s="1" t="s">
        <v>72</v>
      </c>
      <c r="D18" s="1" t="s">
        <v>73</v>
      </c>
      <c r="E18" s="2" t="s">
        <v>74</v>
      </c>
      <c r="F18" s="2" t="s">
        <v>75</v>
      </c>
      <c r="G18" s="2">
        <v>0</v>
      </c>
      <c r="H18" s="2">
        <v>3</v>
      </c>
      <c r="I18" s="1">
        <v>0</v>
      </c>
      <c r="J18" s="3" t="s">
        <v>17</v>
      </c>
      <c r="K18" s="2" t="str">
        <f>J18*7782.00</f>
        <v>0</v>
      </c>
      <c r="L18" s="5"/>
    </row>
    <row r="19" spans="1:12" customHeight="1" ht="105" outlineLevel="3">
      <c r="A19" s="1"/>
      <c r="B19" s="1">
        <v>820689</v>
      </c>
      <c r="C19" s="1" t="s">
        <v>76</v>
      </c>
      <c r="D19" s="1" t="s">
        <v>77</v>
      </c>
      <c r="E19" s="2" t="s">
        <v>78</v>
      </c>
      <c r="F19" s="2" t="s">
        <v>79</v>
      </c>
      <c r="G19" s="2">
        <v>0</v>
      </c>
      <c r="H19" s="2" t="s">
        <v>16</v>
      </c>
      <c r="I19" s="1">
        <v>0</v>
      </c>
      <c r="J19" s="3" t="s">
        <v>17</v>
      </c>
      <c r="K19" s="2" t="str">
        <f>J19*9406.00</f>
        <v>0</v>
      </c>
      <c r="L19" s="5"/>
    </row>
    <row r="20" spans="1:12" customHeight="1" ht="105" outlineLevel="3">
      <c r="A20" s="1"/>
      <c r="B20" s="1">
        <v>820690</v>
      </c>
      <c r="C20" s="1" t="s">
        <v>80</v>
      </c>
      <c r="D20" s="1" t="s">
        <v>81</v>
      </c>
      <c r="E20" s="2" t="s">
        <v>82</v>
      </c>
      <c r="F20" s="2" t="s">
        <v>83</v>
      </c>
      <c r="G20" s="2">
        <v>1</v>
      </c>
      <c r="H20" s="2">
        <v>4</v>
      </c>
      <c r="I20" s="1">
        <v>0</v>
      </c>
      <c r="J20" s="3" t="s">
        <v>17</v>
      </c>
      <c r="K20" s="2" t="str">
        <f>J20*10614.00</f>
        <v>0</v>
      </c>
      <c r="L20" s="5"/>
    </row>
    <row r="21" spans="1:12" customHeight="1" ht="105" outlineLevel="3">
      <c r="A21" s="1"/>
      <c r="B21" s="1">
        <v>820691</v>
      </c>
      <c r="C21" s="1" t="s">
        <v>84</v>
      </c>
      <c r="D21" s="1" t="s">
        <v>85</v>
      </c>
      <c r="E21" s="2" t="s">
        <v>86</v>
      </c>
      <c r="F21" s="2" t="s">
        <v>87</v>
      </c>
      <c r="G21" s="2">
        <v>0</v>
      </c>
      <c r="H21" s="2">
        <v>7</v>
      </c>
      <c r="I21" s="1">
        <v>0</v>
      </c>
      <c r="J21" s="3" t="s">
        <v>17</v>
      </c>
      <c r="K21" s="2" t="str">
        <f>J21*12187.00</f>
        <v>0</v>
      </c>
      <c r="L21" s="5"/>
    </row>
    <row r="22" spans="1:12" customHeight="1" ht="105" outlineLevel="3">
      <c r="A22" s="1"/>
      <c r="B22" s="1">
        <v>820692</v>
      </c>
      <c r="C22" s="1" t="s">
        <v>88</v>
      </c>
      <c r="D22" s="1" t="s">
        <v>89</v>
      </c>
      <c r="E22" s="2" t="s">
        <v>90</v>
      </c>
      <c r="F22" s="2" t="s">
        <v>91</v>
      </c>
      <c r="G22" s="2">
        <v>0</v>
      </c>
      <c r="H22" s="2">
        <v>1</v>
      </c>
      <c r="I22" s="1">
        <v>0</v>
      </c>
      <c r="J22" s="3" t="s">
        <v>17</v>
      </c>
      <c r="K22" s="2" t="str">
        <f>J22*14623.00</f>
        <v>0</v>
      </c>
      <c r="L22" s="5"/>
    </row>
    <row r="23" spans="1:12" customHeight="1" ht="105" outlineLevel="3">
      <c r="A23" s="1"/>
      <c r="B23" s="1">
        <v>824491</v>
      </c>
      <c r="C23" s="1" t="s">
        <v>92</v>
      </c>
      <c r="D23" s="1" t="s">
        <v>93</v>
      </c>
      <c r="E23" s="2" t="s">
        <v>94</v>
      </c>
      <c r="F23" s="2" t="s">
        <v>95</v>
      </c>
      <c r="G23" s="2">
        <v>0</v>
      </c>
      <c r="H23" s="2">
        <v>0</v>
      </c>
      <c r="I23" s="1">
        <v>0</v>
      </c>
      <c r="J23" s="3" t="s">
        <v>17</v>
      </c>
      <c r="K23" s="2" t="str">
        <f>J23*10187.00</f>
        <v>0</v>
      </c>
      <c r="L23" s="5"/>
    </row>
    <row r="24" spans="1:12" customHeight="1" ht="105" outlineLevel="3">
      <c r="A24" s="1"/>
      <c r="B24" s="1">
        <v>824492</v>
      </c>
      <c r="C24" s="1" t="s">
        <v>96</v>
      </c>
      <c r="D24" s="1" t="s">
        <v>97</v>
      </c>
      <c r="E24" s="2" t="s">
        <v>98</v>
      </c>
      <c r="F24" s="2" t="s">
        <v>99</v>
      </c>
      <c r="G24" s="2">
        <v>0</v>
      </c>
      <c r="H24" s="2">
        <v>0</v>
      </c>
      <c r="I24" s="1">
        <v>0</v>
      </c>
      <c r="J24" s="3" t="s">
        <v>17</v>
      </c>
      <c r="K24" s="2" t="str">
        <f>J24*12111.00</f>
        <v>0</v>
      </c>
      <c r="L24" s="5"/>
    </row>
    <row r="25" spans="1:12" customHeight="1" ht="105" outlineLevel="3">
      <c r="A25" s="1"/>
      <c r="B25" s="1">
        <v>824493</v>
      </c>
      <c r="C25" s="1" t="s">
        <v>100</v>
      </c>
      <c r="D25" s="1" t="s">
        <v>101</v>
      </c>
      <c r="E25" s="2" t="s">
        <v>102</v>
      </c>
      <c r="F25" s="2" t="s">
        <v>103</v>
      </c>
      <c r="G25" s="2">
        <v>0</v>
      </c>
      <c r="H25" s="2">
        <v>0</v>
      </c>
      <c r="I25" s="1">
        <v>0</v>
      </c>
      <c r="J25" s="3" t="s">
        <v>17</v>
      </c>
      <c r="K25" s="2" t="str">
        <f>J25*13750.00</f>
        <v>0</v>
      </c>
      <c r="L25" s="5"/>
    </row>
    <row r="26" spans="1:12" customHeight="1" ht="105" outlineLevel="3">
      <c r="A26" s="1"/>
      <c r="B26" s="1">
        <v>824494</v>
      </c>
      <c r="C26" s="1" t="s">
        <v>104</v>
      </c>
      <c r="D26" s="1" t="s">
        <v>105</v>
      </c>
      <c r="E26" s="2" t="s">
        <v>106</v>
      </c>
      <c r="F26" s="2" t="s">
        <v>107</v>
      </c>
      <c r="G26" s="2">
        <v>0</v>
      </c>
      <c r="H26" s="2">
        <v>0</v>
      </c>
      <c r="I26" s="1">
        <v>0</v>
      </c>
      <c r="J26" s="3" t="s">
        <v>17</v>
      </c>
      <c r="K26" s="2" t="str">
        <f>J26*14736.00</f>
        <v>0</v>
      </c>
      <c r="L26" s="5"/>
    </row>
    <row r="27" spans="1:12" customHeight="1" ht="105" outlineLevel="3">
      <c r="A27" s="1"/>
      <c r="B27" s="1">
        <v>824495</v>
      </c>
      <c r="C27" s="1" t="s">
        <v>108</v>
      </c>
      <c r="D27" s="1" t="s">
        <v>109</v>
      </c>
      <c r="E27" s="2" t="s">
        <v>110</v>
      </c>
      <c r="F27" s="2" t="s">
        <v>111</v>
      </c>
      <c r="G27" s="2">
        <v>0</v>
      </c>
      <c r="H27" s="2">
        <v>0</v>
      </c>
      <c r="I27" s="1">
        <v>0</v>
      </c>
      <c r="J27" s="3" t="s">
        <v>17</v>
      </c>
      <c r="K27" s="2" t="str">
        <f>J27*16954.00</f>
        <v>0</v>
      </c>
      <c r="L27" s="5"/>
    </row>
    <row r="28" spans="1:12" customHeight="1" ht="105" outlineLevel="3">
      <c r="A28" s="1"/>
      <c r="B28" s="1">
        <v>889990</v>
      </c>
      <c r="C28" s="1" t="s">
        <v>112</v>
      </c>
      <c r="D28" s="1" t="s">
        <v>113</v>
      </c>
      <c r="E28" s="2" t="s">
        <v>114</v>
      </c>
      <c r="F28" s="2" t="s">
        <v>115</v>
      </c>
      <c r="G28" s="2">
        <v>0</v>
      </c>
      <c r="H28" s="2">
        <v>5</v>
      </c>
      <c r="I28" s="1">
        <v>0</v>
      </c>
      <c r="J28" s="3" t="s">
        <v>17</v>
      </c>
      <c r="K28" s="2" t="str">
        <f>J28*10199.00</f>
        <v>0</v>
      </c>
      <c r="L28" s="5"/>
    </row>
    <row r="29" spans="1:12" customHeight="1" ht="105" outlineLevel="3">
      <c r="A29" s="1"/>
      <c r="B29" s="1">
        <v>889991</v>
      </c>
      <c r="C29" s="1" t="s">
        <v>116</v>
      </c>
      <c r="D29" s="1" t="s">
        <v>117</v>
      </c>
      <c r="E29" s="2" t="s">
        <v>118</v>
      </c>
      <c r="F29" s="2" t="s">
        <v>119</v>
      </c>
      <c r="G29" s="2">
        <v>0</v>
      </c>
      <c r="H29" s="2">
        <v>0</v>
      </c>
      <c r="I29" s="1">
        <v>0</v>
      </c>
      <c r="J29" s="3" t="s">
        <v>17</v>
      </c>
      <c r="K29" s="2" t="str">
        <f>J29*12340.00</f>
        <v>0</v>
      </c>
      <c r="L29" s="5"/>
    </row>
    <row r="30" spans="1:12" customHeight="1" ht="105" outlineLevel="3">
      <c r="A30" s="1"/>
      <c r="B30" s="1">
        <v>889992</v>
      </c>
      <c r="C30" s="1" t="s">
        <v>120</v>
      </c>
      <c r="D30" s="1" t="s">
        <v>121</v>
      </c>
      <c r="E30" s="2" t="s">
        <v>122</v>
      </c>
      <c r="F30" s="2" t="s">
        <v>123</v>
      </c>
      <c r="G30" s="2">
        <v>0</v>
      </c>
      <c r="H30" s="2">
        <v>5</v>
      </c>
      <c r="I30" s="1">
        <v>0</v>
      </c>
      <c r="J30" s="3" t="s">
        <v>17</v>
      </c>
      <c r="K30" s="2" t="str">
        <f>J30*14084.00</f>
        <v>0</v>
      </c>
      <c r="L30" s="5"/>
    </row>
    <row r="31" spans="1:12" customHeight="1" ht="105" outlineLevel="3">
      <c r="A31" s="1"/>
      <c r="B31" s="1">
        <v>889742</v>
      </c>
      <c r="C31" s="1" t="s">
        <v>124</v>
      </c>
      <c r="D31" s="1" t="s">
        <v>125</v>
      </c>
      <c r="E31" s="2" t="s">
        <v>126</v>
      </c>
      <c r="F31" s="2" t="s">
        <v>127</v>
      </c>
      <c r="G31" s="2">
        <v>0</v>
      </c>
      <c r="H31" s="2">
        <v>0</v>
      </c>
      <c r="I31" s="1">
        <v>0</v>
      </c>
      <c r="J31" s="3" t="s">
        <v>17</v>
      </c>
      <c r="K31" s="2" t="str">
        <f>J31*8875.00</f>
        <v>0</v>
      </c>
      <c r="L31" s="5"/>
    </row>
    <row r="32" spans="1:12" customHeight="1" ht="105" outlineLevel="3">
      <c r="A32" s="1"/>
      <c r="B32" s="1">
        <v>889743</v>
      </c>
      <c r="C32" s="1" t="s">
        <v>128</v>
      </c>
      <c r="D32" s="1" t="s">
        <v>129</v>
      </c>
      <c r="E32" s="2" t="s">
        <v>130</v>
      </c>
      <c r="F32" s="2" t="s">
        <v>131</v>
      </c>
      <c r="G32" s="2">
        <v>0</v>
      </c>
      <c r="H32" s="2">
        <v>0</v>
      </c>
      <c r="I32" s="1">
        <v>0</v>
      </c>
      <c r="J32" s="3" t="s">
        <v>17</v>
      </c>
      <c r="K32" s="2" t="str">
        <f>J32*15443.00</f>
        <v>0</v>
      </c>
      <c r="L32" s="5"/>
    </row>
    <row r="33" spans="1:12" customHeight="1" ht="105" outlineLevel="3">
      <c r="A33" s="1"/>
      <c r="B33" s="1">
        <v>889744</v>
      </c>
      <c r="C33" s="1" t="s">
        <v>132</v>
      </c>
      <c r="D33" s="1" t="s">
        <v>133</v>
      </c>
      <c r="E33" s="2" t="s">
        <v>134</v>
      </c>
      <c r="F33" s="2" t="s">
        <v>135</v>
      </c>
      <c r="G33" s="2">
        <v>0</v>
      </c>
      <c r="H33" s="2">
        <v>0</v>
      </c>
      <c r="I33" s="1">
        <v>0</v>
      </c>
      <c r="J33" s="3" t="s">
        <v>17</v>
      </c>
      <c r="K33" s="2" t="str">
        <f>J33*16063.00</f>
        <v>0</v>
      </c>
      <c r="L33" s="5"/>
    </row>
    <row r="34" spans="1:12" customHeight="1" ht="105" outlineLevel="3">
      <c r="A34" s="1"/>
      <c r="B34" s="1">
        <v>889745</v>
      </c>
      <c r="C34" s="1" t="s">
        <v>136</v>
      </c>
      <c r="D34" s="1" t="s">
        <v>137</v>
      </c>
      <c r="E34" s="2" t="s">
        <v>138</v>
      </c>
      <c r="F34" s="2" t="s">
        <v>139</v>
      </c>
      <c r="G34" s="2">
        <v>0</v>
      </c>
      <c r="H34" s="2">
        <v>0</v>
      </c>
      <c r="I34" s="1">
        <v>0</v>
      </c>
      <c r="J34" s="3" t="s">
        <v>17</v>
      </c>
      <c r="K34" s="2" t="str">
        <f>J34*20545.00</f>
        <v>0</v>
      </c>
      <c r="L34" s="5"/>
    </row>
    <row r="35" spans="1:12" customHeight="1" ht="105" outlineLevel="3">
      <c r="A35" s="1"/>
      <c r="B35" s="1">
        <v>889746</v>
      </c>
      <c r="C35" s="1" t="s">
        <v>140</v>
      </c>
      <c r="D35" s="1" t="s">
        <v>141</v>
      </c>
      <c r="E35" s="2" t="s">
        <v>142</v>
      </c>
      <c r="F35" s="2" t="s">
        <v>143</v>
      </c>
      <c r="G35" s="2">
        <v>0</v>
      </c>
      <c r="H35" s="2">
        <v>3</v>
      </c>
      <c r="I35" s="1">
        <v>0</v>
      </c>
      <c r="J35" s="3" t="s">
        <v>17</v>
      </c>
      <c r="K35" s="2" t="str">
        <f>J35*11932.00</f>
        <v>0</v>
      </c>
      <c r="L35" s="5"/>
    </row>
    <row r="36" spans="1:12" customHeight="1" ht="105" outlineLevel="3">
      <c r="A36" s="1"/>
      <c r="B36" s="1">
        <v>889747</v>
      </c>
      <c r="C36" s="1" t="s">
        <v>144</v>
      </c>
      <c r="D36" s="1" t="s">
        <v>145</v>
      </c>
      <c r="E36" s="2" t="s">
        <v>146</v>
      </c>
      <c r="F36" s="2" t="s">
        <v>147</v>
      </c>
      <c r="G36" s="2">
        <v>0</v>
      </c>
      <c r="H36" s="2">
        <v>0</v>
      </c>
      <c r="I36" s="1">
        <v>0</v>
      </c>
      <c r="J36" s="3" t="s">
        <v>17</v>
      </c>
      <c r="K36" s="2" t="str">
        <f>J36*16741.00</f>
        <v>0</v>
      </c>
      <c r="L36" s="5"/>
    </row>
    <row r="37" spans="1:12" customHeight="1" ht="105" outlineLevel="3">
      <c r="A37" s="1"/>
      <c r="B37" s="1">
        <v>889748</v>
      </c>
      <c r="C37" s="1" t="s">
        <v>148</v>
      </c>
      <c r="D37" s="1" t="s">
        <v>149</v>
      </c>
      <c r="E37" s="2" t="s">
        <v>150</v>
      </c>
      <c r="F37" s="2" t="s">
        <v>151</v>
      </c>
      <c r="G37" s="2">
        <v>0</v>
      </c>
      <c r="H37" s="2">
        <v>0</v>
      </c>
      <c r="I37" s="1">
        <v>0</v>
      </c>
      <c r="J37" s="3" t="s">
        <v>17</v>
      </c>
      <c r="K37" s="2" t="str">
        <f>J37*21532.00</f>
        <v>0</v>
      </c>
      <c r="L37" s="5"/>
    </row>
    <row r="38" spans="1:12" customHeight="1" ht="105" outlineLevel="3">
      <c r="A38" s="1"/>
      <c r="B38" s="1">
        <v>889749</v>
      </c>
      <c r="C38" s="1" t="s">
        <v>152</v>
      </c>
      <c r="D38" s="1" t="s">
        <v>153</v>
      </c>
      <c r="E38" s="2" t="s">
        <v>154</v>
      </c>
      <c r="F38" s="2" t="s">
        <v>155</v>
      </c>
      <c r="G38" s="2">
        <v>0</v>
      </c>
      <c r="H38" s="2">
        <v>0</v>
      </c>
      <c r="I38" s="1">
        <v>0</v>
      </c>
      <c r="J38" s="3" t="s">
        <v>17</v>
      </c>
      <c r="K38" s="2" t="str">
        <f>J38*23151.00</f>
        <v>0</v>
      </c>
      <c r="L38" s="5"/>
    </row>
    <row r="39" spans="1:12" customHeight="1" ht="105" outlineLevel="3">
      <c r="A39" s="1"/>
      <c r="B39" s="1">
        <v>889750</v>
      </c>
      <c r="C39" s="1" t="s">
        <v>156</v>
      </c>
      <c r="D39" s="1" t="s">
        <v>157</v>
      </c>
      <c r="E39" s="2" t="s">
        <v>158</v>
      </c>
      <c r="F39" s="2" t="s">
        <v>159</v>
      </c>
      <c r="G39" s="2">
        <v>0</v>
      </c>
      <c r="H39" s="2">
        <v>0</v>
      </c>
      <c r="I39" s="1">
        <v>0</v>
      </c>
      <c r="J39" s="3" t="s">
        <v>17</v>
      </c>
      <c r="K39" s="2" t="str">
        <f>J39*25854.00</f>
        <v>0</v>
      </c>
      <c r="L39" s="5"/>
    </row>
    <row r="40" spans="1:12" customHeight="1" ht="105" outlineLevel="3">
      <c r="A40" s="1"/>
      <c r="B40" s="1">
        <v>956457</v>
      </c>
      <c r="C40" s="1" t="s">
        <v>160</v>
      </c>
      <c r="D40" s="1" t="s">
        <v>161</v>
      </c>
      <c r="E40" s="2" t="s">
        <v>162</v>
      </c>
      <c r="F40" s="2" t="s">
        <v>163</v>
      </c>
      <c r="G40" s="2">
        <v>0</v>
      </c>
      <c r="H40" s="2">
        <v>0</v>
      </c>
      <c r="I40" s="1">
        <v>0</v>
      </c>
      <c r="J40" s="3" t="s">
        <v>17</v>
      </c>
      <c r="K40" s="2" t="str">
        <f>J40*4288.00</f>
        <v>0</v>
      </c>
      <c r="L40" s="5"/>
    </row>
    <row r="41" spans="1:12" outlineLevel="1">
      <c r="A41" s="7" t="s">
        <v>164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5"/>
    </row>
    <row r="42" spans="1:12" customHeight="1" ht="105" outlineLevel="3">
      <c r="A42" s="1"/>
      <c r="B42" s="1">
        <v>878609</v>
      </c>
      <c r="C42" s="1" t="s">
        <v>165</v>
      </c>
      <c r="D42" s="1" t="s">
        <v>166</v>
      </c>
      <c r="E42" s="2" t="s">
        <v>167</v>
      </c>
      <c r="F42" s="2" t="s">
        <v>168</v>
      </c>
      <c r="G42" s="2">
        <v>0</v>
      </c>
      <c r="H42" s="2">
        <v>0</v>
      </c>
      <c r="I42" s="1">
        <v>0</v>
      </c>
      <c r="J42" s="3" t="s">
        <v>17</v>
      </c>
      <c r="K42" s="2" t="str">
        <f>J42*0.00</f>
        <v>0</v>
      </c>
      <c r="L42" s="5"/>
    </row>
    <row r="43" spans="1:12" customHeight="1" ht="105" outlineLevel="3">
      <c r="A43" s="1"/>
      <c r="B43" s="1">
        <v>878610</v>
      </c>
      <c r="C43" s="1" t="s">
        <v>169</v>
      </c>
      <c r="D43" s="1" t="s">
        <v>170</v>
      </c>
      <c r="E43" s="2" t="s">
        <v>171</v>
      </c>
      <c r="F43" s="2" t="s">
        <v>168</v>
      </c>
      <c r="G43" s="2">
        <v>0</v>
      </c>
      <c r="H43" s="2">
        <v>0</v>
      </c>
      <c r="I43" s="1">
        <v>0</v>
      </c>
      <c r="J43" s="3" t="s">
        <v>17</v>
      </c>
      <c r="K43" s="2" t="str">
        <f>J43*0.00</f>
        <v>0</v>
      </c>
      <c r="L43" s="5"/>
    </row>
    <row r="44" spans="1:12" customHeight="1" ht="105" outlineLevel="3">
      <c r="A44" s="1"/>
      <c r="B44" s="1">
        <v>878611</v>
      </c>
      <c r="C44" s="1" t="s">
        <v>172</v>
      </c>
      <c r="D44" s="1" t="s">
        <v>173</v>
      </c>
      <c r="E44" s="2" t="s">
        <v>174</v>
      </c>
      <c r="F44" s="2" t="s">
        <v>168</v>
      </c>
      <c r="G44" s="2">
        <v>0</v>
      </c>
      <c r="H44" s="2">
        <v>0</v>
      </c>
      <c r="I44" s="1">
        <v>0</v>
      </c>
      <c r="J44" s="3" t="s">
        <v>17</v>
      </c>
      <c r="K44" s="2" t="str">
        <f>J44*0.00</f>
        <v>0</v>
      </c>
      <c r="L44" s="5"/>
    </row>
    <row r="45" spans="1:12" customHeight="1" ht="105" outlineLevel="3">
      <c r="A45" s="1"/>
      <c r="B45" s="1">
        <v>878612</v>
      </c>
      <c r="C45" s="1" t="s">
        <v>175</v>
      </c>
      <c r="D45" s="1" t="s">
        <v>176</v>
      </c>
      <c r="E45" s="2" t="s">
        <v>177</v>
      </c>
      <c r="F45" s="2" t="s">
        <v>168</v>
      </c>
      <c r="G45" s="2">
        <v>0</v>
      </c>
      <c r="H45" s="2">
        <v>0</v>
      </c>
      <c r="I45" s="1">
        <v>0</v>
      </c>
      <c r="J45" s="3" t="s">
        <v>17</v>
      </c>
      <c r="K45" s="2" t="str">
        <f>J45*0.00</f>
        <v>0</v>
      </c>
      <c r="L45" s="5"/>
    </row>
    <row r="46" spans="1:12" customHeight="1" ht="105" outlineLevel="3">
      <c r="A46" s="1"/>
      <c r="B46" s="1">
        <v>878613</v>
      </c>
      <c r="C46" s="1" t="s">
        <v>178</v>
      </c>
      <c r="D46" s="1" t="s">
        <v>179</v>
      </c>
      <c r="E46" s="2" t="s">
        <v>180</v>
      </c>
      <c r="F46" s="2" t="s">
        <v>168</v>
      </c>
      <c r="G46" s="2">
        <v>0</v>
      </c>
      <c r="H46" s="2">
        <v>0</v>
      </c>
      <c r="I46" s="1">
        <v>0</v>
      </c>
      <c r="J46" s="3" t="s">
        <v>17</v>
      </c>
      <c r="K46" s="2" t="str">
        <f>J46*0.00</f>
        <v>0</v>
      </c>
      <c r="L46" s="5"/>
    </row>
    <row r="47" spans="1:12" customHeight="1" ht="105" outlineLevel="3">
      <c r="A47" s="1"/>
      <c r="B47" s="1">
        <v>878614</v>
      </c>
      <c r="C47" s="1" t="s">
        <v>181</v>
      </c>
      <c r="D47" s="1" t="s">
        <v>182</v>
      </c>
      <c r="E47" s="2" t="s">
        <v>183</v>
      </c>
      <c r="F47" s="2" t="s">
        <v>168</v>
      </c>
      <c r="G47" s="2">
        <v>0</v>
      </c>
      <c r="H47" s="2">
        <v>0</v>
      </c>
      <c r="I47" s="1">
        <v>0</v>
      </c>
      <c r="J47" s="3" t="s">
        <v>17</v>
      </c>
      <c r="K47" s="2" t="str">
        <f>J47*0.00</f>
        <v>0</v>
      </c>
      <c r="L47" s="5"/>
    </row>
    <row r="48" spans="1:12" customHeight="1" ht="105" outlineLevel="3">
      <c r="A48" s="1"/>
      <c r="B48" s="1">
        <v>878615</v>
      </c>
      <c r="C48" s="1" t="s">
        <v>184</v>
      </c>
      <c r="D48" s="1" t="s">
        <v>185</v>
      </c>
      <c r="E48" s="2" t="s">
        <v>186</v>
      </c>
      <c r="F48" s="2" t="s">
        <v>168</v>
      </c>
      <c r="G48" s="2">
        <v>0</v>
      </c>
      <c r="H48" s="2">
        <v>0</v>
      </c>
      <c r="I48" s="1">
        <v>0</v>
      </c>
      <c r="J48" s="3" t="s">
        <v>17</v>
      </c>
      <c r="K48" s="2" t="str">
        <f>J48*0.00</f>
        <v>0</v>
      </c>
      <c r="L48" s="5"/>
    </row>
    <row r="49" spans="1:12" customHeight="1" ht="105" outlineLevel="3">
      <c r="A49" s="1"/>
      <c r="B49" s="1">
        <v>878616</v>
      </c>
      <c r="C49" s="1" t="s">
        <v>187</v>
      </c>
      <c r="D49" s="1" t="s">
        <v>188</v>
      </c>
      <c r="E49" s="2" t="s">
        <v>189</v>
      </c>
      <c r="F49" s="2" t="s">
        <v>168</v>
      </c>
      <c r="G49" s="2">
        <v>4</v>
      </c>
      <c r="H49" s="2">
        <v>0</v>
      </c>
      <c r="I49" s="1">
        <v>0</v>
      </c>
      <c r="J49" s="3" t="s">
        <v>17</v>
      </c>
      <c r="K49" s="2" t="str">
        <f>J49*0.00</f>
        <v>0</v>
      </c>
      <c r="L49" s="5"/>
    </row>
    <row r="50" spans="1:12" customHeight="1" ht="105" outlineLevel="3">
      <c r="A50" s="1"/>
      <c r="B50" s="1">
        <v>878617</v>
      </c>
      <c r="C50" s="1" t="s">
        <v>190</v>
      </c>
      <c r="D50" s="1" t="s">
        <v>191</v>
      </c>
      <c r="E50" s="2" t="s">
        <v>192</v>
      </c>
      <c r="F50" s="2" t="s">
        <v>168</v>
      </c>
      <c r="G50" s="2">
        <v>3</v>
      </c>
      <c r="H50" s="2">
        <v>0</v>
      </c>
      <c r="I50" s="1">
        <v>0</v>
      </c>
      <c r="J50" s="3" t="s">
        <v>17</v>
      </c>
      <c r="K50" s="2" t="str">
        <f>J50*0.00</f>
        <v>0</v>
      </c>
      <c r="L50" s="5"/>
    </row>
    <row r="51" spans="1:12" customHeight="1" ht="105" outlineLevel="3">
      <c r="A51" s="1"/>
      <c r="B51" s="1">
        <v>878618</v>
      </c>
      <c r="C51" s="1" t="s">
        <v>193</v>
      </c>
      <c r="D51" s="1" t="s">
        <v>194</v>
      </c>
      <c r="E51" s="2" t="s">
        <v>195</v>
      </c>
      <c r="F51" s="2" t="s">
        <v>168</v>
      </c>
      <c r="G51" s="2">
        <v>-2</v>
      </c>
      <c r="H51" s="2">
        <v>0</v>
      </c>
      <c r="I51" s="1">
        <v>0</v>
      </c>
      <c r="J51" s="3" t="s">
        <v>17</v>
      </c>
      <c r="K51" s="2" t="str">
        <f>J51*0.00</f>
        <v>0</v>
      </c>
      <c r="L51" s="5"/>
    </row>
    <row r="52" spans="1:12" customHeight="1" ht="105" outlineLevel="3">
      <c r="A52" s="1"/>
      <c r="B52" s="1">
        <v>878619</v>
      </c>
      <c r="C52" s="1" t="s">
        <v>196</v>
      </c>
      <c r="D52" s="1" t="s">
        <v>197</v>
      </c>
      <c r="E52" s="2" t="s">
        <v>198</v>
      </c>
      <c r="F52" s="2" t="s">
        <v>168</v>
      </c>
      <c r="G52" s="2">
        <v>-1</v>
      </c>
      <c r="H52" s="2">
        <v>0</v>
      </c>
      <c r="I52" s="1">
        <v>0</v>
      </c>
      <c r="J52" s="3" t="s">
        <v>17</v>
      </c>
      <c r="K52" s="2" t="str">
        <f>J52*0.00</f>
        <v>0</v>
      </c>
      <c r="L52" s="5"/>
    </row>
    <row r="53" spans="1:12" customHeight="1" ht="105" outlineLevel="3">
      <c r="A53" s="1"/>
      <c r="B53" s="1">
        <v>878620</v>
      </c>
      <c r="C53" s="1" t="s">
        <v>199</v>
      </c>
      <c r="D53" s="1" t="s">
        <v>200</v>
      </c>
      <c r="E53" s="2" t="s">
        <v>201</v>
      </c>
      <c r="F53" s="2" t="s">
        <v>168</v>
      </c>
      <c r="G53" s="2">
        <v>0</v>
      </c>
      <c r="H53" s="2">
        <v>0</v>
      </c>
      <c r="I53" s="1">
        <v>0</v>
      </c>
      <c r="J53" s="3" t="s">
        <v>17</v>
      </c>
      <c r="K53" s="2" t="str">
        <f>J53*0.00</f>
        <v>0</v>
      </c>
      <c r="L53" s="5"/>
    </row>
    <row r="54" spans="1:12" customHeight="1" ht="105" outlineLevel="3">
      <c r="A54" s="1"/>
      <c r="B54" s="1">
        <v>878621</v>
      </c>
      <c r="C54" s="1" t="s">
        <v>202</v>
      </c>
      <c r="D54" s="1" t="s">
        <v>203</v>
      </c>
      <c r="E54" s="2" t="s">
        <v>204</v>
      </c>
      <c r="F54" s="2" t="s">
        <v>168</v>
      </c>
      <c r="G54" s="2">
        <v>0</v>
      </c>
      <c r="H54" s="2">
        <v>0</v>
      </c>
      <c r="I54" s="1">
        <v>0</v>
      </c>
      <c r="J54" s="3" t="s">
        <v>17</v>
      </c>
      <c r="K54" s="2" t="str">
        <f>J54*0.00</f>
        <v>0</v>
      </c>
      <c r="L54" s="5"/>
    </row>
    <row r="55" spans="1:12" customHeight="1" ht="105" outlineLevel="3">
      <c r="A55" s="1"/>
      <c r="B55" s="1">
        <v>878622</v>
      </c>
      <c r="C55" s="1" t="s">
        <v>205</v>
      </c>
      <c r="D55" s="1" t="s">
        <v>206</v>
      </c>
      <c r="E55" s="2" t="s">
        <v>207</v>
      </c>
      <c r="F55" s="2" t="s">
        <v>168</v>
      </c>
      <c r="G55" s="2">
        <v>-1</v>
      </c>
      <c r="H55" s="2">
        <v>0</v>
      </c>
      <c r="I55" s="1">
        <v>0</v>
      </c>
      <c r="J55" s="3" t="s">
        <v>17</v>
      </c>
      <c r="K55" s="2" t="str">
        <f>J55*0.00</f>
        <v>0</v>
      </c>
      <c r="L55" s="5"/>
    </row>
    <row r="56" spans="1:12" customHeight="1" ht="105" outlineLevel="3">
      <c r="A56" s="1"/>
      <c r="B56" s="1">
        <v>878628</v>
      </c>
      <c r="C56" s="1" t="s">
        <v>208</v>
      </c>
      <c r="D56" s="1" t="s">
        <v>209</v>
      </c>
      <c r="E56" s="2" t="s">
        <v>210</v>
      </c>
      <c r="F56" s="2" t="s">
        <v>168</v>
      </c>
      <c r="G56" s="2">
        <v>0</v>
      </c>
      <c r="H56" s="2">
        <v>0</v>
      </c>
      <c r="I56" s="1">
        <v>0</v>
      </c>
      <c r="J56" s="3" t="s">
        <v>17</v>
      </c>
      <c r="K56" s="2" t="str">
        <f>J56*0.00</f>
        <v>0</v>
      </c>
      <c r="L56" s="5"/>
    </row>
    <row r="57" spans="1:12" customHeight="1" ht="105" outlineLevel="3">
      <c r="A57" s="1"/>
      <c r="B57" s="1">
        <v>878629</v>
      </c>
      <c r="C57" s="1" t="s">
        <v>211</v>
      </c>
      <c r="D57" s="1" t="s">
        <v>212</v>
      </c>
      <c r="E57" s="2" t="s">
        <v>213</v>
      </c>
      <c r="F57" s="2" t="s">
        <v>168</v>
      </c>
      <c r="G57" s="2">
        <v>0</v>
      </c>
      <c r="H57" s="2">
        <v>0</v>
      </c>
      <c r="I57" s="1">
        <v>0</v>
      </c>
      <c r="J57" s="3" t="s">
        <v>17</v>
      </c>
      <c r="K57" s="2" t="str">
        <f>J57*0.00</f>
        <v>0</v>
      </c>
      <c r="L57" s="5"/>
    </row>
    <row r="58" spans="1:12" customHeight="1" ht="105" outlineLevel="3">
      <c r="A58" s="1"/>
      <c r="B58" s="1">
        <v>878630</v>
      </c>
      <c r="C58" s="1" t="s">
        <v>214</v>
      </c>
      <c r="D58" s="1" t="s">
        <v>215</v>
      </c>
      <c r="E58" s="2" t="s">
        <v>216</v>
      </c>
      <c r="F58" s="2" t="s">
        <v>168</v>
      </c>
      <c r="G58" s="2">
        <v>0</v>
      </c>
      <c r="H58" s="2">
        <v>0</v>
      </c>
      <c r="I58" s="1">
        <v>0</v>
      </c>
      <c r="J58" s="3" t="s">
        <v>17</v>
      </c>
      <c r="K58" s="2" t="str">
        <f>J58*0.00</f>
        <v>0</v>
      </c>
      <c r="L58" s="5"/>
    </row>
    <row r="59" spans="1:12" customHeight="1" ht="105" outlineLevel="3">
      <c r="A59" s="1"/>
      <c r="B59" s="1">
        <v>878631</v>
      </c>
      <c r="C59" s="1" t="s">
        <v>217</v>
      </c>
      <c r="D59" s="1" t="s">
        <v>218</v>
      </c>
      <c r="E59" s="2" t="s">
        <v>219</v>
      </c>
      <c r="F59" s="2" t="s">
        <v>168</v>
      </c>
      <c r="G59" s="2">
        <v>0</v>
      </c>
      <c r="H59" s="2">
        <v>0</v>
      </c>
      <c r="I59" s="1">
        <v>0</v>
      </c>
      <c r="J59" s="3" t="s">
        <v>17</v>
      </c>
      <c r="K59" s="2" t="str">
        <f>J59*0.00</f>
        <v>0</v>
      </c>
      <c r="L59" s="5"/>
    </row>
    <row r="60" spans="1:12" customHeight="1" ht="105" outlineLevel="3">
      <c r="A60" s="1"/>
      <c r="B60" s="1">
        <v>878632</v>
      </c>
      <c r="C60" s="1" t="s">
        <v>220</v>
      </c>
      <c r="D60" s="1" t="s">
        <v>221</v>
      </c>
      <c r="E60" s="2" t="s">
        <v>222</v>
      </c>
      <c r="F60" s="2" t="s">
        <v>168</v>
      </c>
      <c r="G60" s="2">
        <v>0</v>
      </c>
      <c r="H60" s="2">
        <v>0</v>
      </c>
      <c r="I60" s="1">
        <v>0</v>
      </c>
      <c r="J60" s="3" t="s">
        <v>17</v>
      </c>
      <c r="K60" s="2" t="str">
        <f>J60*0.00</f>
        <v>0</v>
      </c>
      <c r="L6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1:K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2026-07-29T23:58:33+03:00</dcterms:created>
  <dcterms:modified xsi:type="dcterms:W3CDTF">2026-07-29T23:58:33+03:00</dcterms:modified>
  <dc:title>Untitled Spreadsheet</dc:title>
  <dc:description/>
  <dc:subject/>
  <cp:keywords/>
  <cp:category/>
</cp:coreProperties>
</file>