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<sst xmlns="http://schemas.openxmlformats.org/spreadsheetml/2006/main" uniqueCount="190">
  <si>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</si>
  <si>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</si>
  <si>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</si>
  <si>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</si>
  <si>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</si>
  <si>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</si>
  <si>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</si>
  <si>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</si>
  <si>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</si>
  <si>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</si>
  <si>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Коллекторные шкафы</t>
  </si>
  <si>
    <t>Коллекторные шкафы VALTEC</t>
  </si>
  <si>
    <t>VLC-711001</t>
  </si>
  <si>
    <t>VTc.540.0.01</t>
  </si>
  <si>
    <t>Шкаф коллекторный ШРВ1 (670-760/494/125-195)</t>
  </si>
  <si>
    <t>4 397.00 руб.</t>
  </si>
  <si>
    <t>&gt;25</t>
  </si>
  <si>
    <t>шт</t>
  </si>
  <si>
    <t>VLC-711002</t>
  </si>
  <si>
    <t>VTc.540.0.02</t>
  </si>
  <si>
    <t>Шкаф коллекторный ШРВ2 (670-760/594/125-195)</t>
  </si>
  <si>
    <t>4 767.00 руб.</t>
  </si>
  <si>
    <t>&gt;10</t>
  </si>
  <si>
    <t>VLC-711003</t>
  </si>
  <si>
    <t>VTc.540.0.03</t>
  </si>
  <si>
    <t>Шкаф коллекторный ШРВ3 (670-760/744/125-195)</t>
  </si>
  <si>
    <t>5 453.00 руб.</t>
  </si>
  <si>
    <t>VLC-711004</t>
  </si>
  <si>
    <t>VTc.540.0.04</t>
  </si>
  <si>
    <t>Шкаф коллекторный ШРВ4 (670-760/894/125-195)</t>
  </si>
  <si>
    <t>6 593.00 руб.</t>
  </si>
  <si>
    <t>VLC-711005</t>
  </si>
  <si>
    <t>VTc.540.0.05</t>
  </si>
  <si>
    <t>Шкаф коллекторный ШРВ5 (670-760/1044/125-195)</t>
  </si>
  <si>
    <t>7 499.00 руб.</t>
  </si>
  <si>
    <t>VLC-711006</t>
  </si>
  <si>
    <t>VTc.540.0.06</t>
  </si>
  <si>
    <t>Шкаф коллекторный ШРВ6 (670-760/1194/125-195)</t>
  </si>
  <si>
    <t>8 479.00 руб.</t>
  </si>
  <si>
    <t>VLC-711007</t>
  </si>
  <si>
    <t>VTc.540.0.07</t>
  </si>
  <si>
    <t>Шкаф коллекторный ШРВ7 (670-760/1344/125-195)</t>
  </si>
  <si>
    <t>10 867.00 руб.</t>
  </si>
  <si>
    <t>VLC-711015</t>
  </si>
  <si>
    <t>VTc.541.0.01</t>
  </si>
  <si>
    <t>Шкаф коллекторный ШРН1 (651-691/454/120)</t>
  </si>
  <si>
    <t>3 738.00 руб.</t>
  </si>
  <si>
    <t>&gt;100</t>
  </si>
  <si>
    <t>VLC-711016</t>
  </si>
  <si>
    <t>VTc.541.0.02</t>
  </si>
  <si>
    <t>Шкаф коллекторный ШРН2 (651-691/554/120)</t>
  </si>
  <si>
    <t>4 100.00 руб.</t>
  </si>
  <si>
    <t>&gt;50</t>
  </si>
  <si>
    <t>VLC-711017</t>
  </si>
  <si>
    <t>VTc.541.0.03</t>
  </si>
  <si>
    <t>Шкаф коллекторный ШРН3 (651-691/704/120)</t>
  </si>
  <si>
    <t>4 758.00 руб.</t>
  </si>
  <si>
    <t>VLC-711018</t>
  </si>
  <si>
    <t>VTc.541.0.04</t>
  </si>
  <si>
    <t>Шкаф коллекторный ШРН4 (651-691/854/120)</t>
  </si>
  <si>
    <t>6 061.00 руб.</t>
  </si>
  <si>
    <t>VLC-711019</t>
  </si>
  <si>
    <t>VTc.541.0.05</t>
  </si>
  <si>
    <t>Шкаф коллекторный ШРН5 (651-691/1004/120)</t>
  </si>
  <si>
    <t>6 886.00 руб.</t>
  </si>
  <si>
    <t>VLC-711020</t>
  </si>
  <si>
    <t>VTc.541.0.06</t>
  </si>
  <si>
    <t>Шкаф коллекторный ШРН6 (651-691/1154/120)</t>
  </si>
  <si>
    <t>7 672.00 руб.</t>
  </si>
  <si>
    <t>VLC-711021</t>
  </si>
  <si>
    <t>VTc.541.0.07</t>
  </si>
  <si>
    <t>Шкаф коллекторный ШРН7 (651-691/1304/120)</t>
  </si>
  <si>
    <t>9 719.00 руб.</t>
  </si>
  <si>
    <t>VLC-711022</t>
  </si>
  <si>
    <t>VTc.541.D.03</t>
  </si>
  <si>
    <t>Шкаф коллекторный ШРНГ3 (651-691/704/135)</t>
  </si>
  <si>
    <t>7 411.00 руб.</t>
  </si>
  <si>
    <t>VLC-711023</t>
  </si>
  <si>
    <t>VTc.541.D.04</t>
  </si>
  <si>
    <t>Шкаф коллекторный ШРНГ4 (651-691/854/135)</t>
  </si>
  <si>
    <t>8 957.00 руб.</t>
  </si>
  <si>
    <t>VLC-711024</t>
  </si>
  <si>
    <t>VTc.541.D.05</t>
  </si>
  <si>
    <t>Шкаф коллекторный ШРНГ5 (651-691/1004/135)</t>
  </si>
  <si>
    <t>10 108.00 руб.</t>
  </si>
  <si>
    <t>VLC-711025</t>
  </si>
  <si>
    <t>VTc.541.D.06</t>
  </si>
  <si>
    <t>Шкаф коллекторный ШРНГ6 (651-691/1154/135)</t>
  </si>
  <si>
    <t>11 607.00 руб.</t>
  </si>
  <si>
    <t>VLC-711026</t>
  </si>
  <si>
    <t>VTc.541.D.07</t>
  </si>
  <si>
    <t>Шкаф коллекторный ШРНГ7 (651-691/1304/135)</t>
  </si>
  <si>
    <t>13 928.00 руб.</t>
  </si>
  <si>
    <t>VLC-711027</t>
  </si>
  <si>
    <t>VTc.541.U.03</t>
  </si>
  <si>
    <t>Шкаф коллекторный ШРНУ3 (650/700/180)</t>
  </si>
  <si>
    <t>9 702.00 руб.</t>
  </si>
  <si>
    <t>VLC-711028</t>
  </si>
  <si>
    <t>VTc.541.U.04</t>
  </si>
  <si>
    <t>Шкаф коллекторный ШРНУ4 (650/850/180)</t>
  </si>
  <si>
    <t>11 534.00 руб.</t>
  </si>
  <si>
    <t>VLC-711029</t>
  </si>
  <si>
    <t>VTc.541.U.05</t>
  </si>
  <si>
    <t>Шкаф коллекторный ШРНУ5 (650/1000/180)</t>
  </si>
  <si>
    <t>13 095.00 руб.</t>
  </si>
  <si>
    <t>VLC-711030</t>
  </si>
  <si>
    <t>VTc.541.U.06</t>
  </si>
  <si>
    <t>Шкаф коллекторный ШРНУ6 (650/1150/180)</t>
  </si>
  <si>
    <t>14 033.00 руб.</t>
  </si>
  <si>
    <t>VLC-711031</t>
  </si>
  <si>
    <t>VTc.541.U.07</t>
  </si>
  <si>
    <t>Шкаф коллекторный ШРНУ7 (650/1300/180)</t>
  </si>
  <si>
    <t>16 147.00 руб.</t>
  </si>
  <si>
    <t>Коллекторные шкафы WESTER</t>
  </si>
  <si>
    <t>WST-110001</t>
  </si>
  <si>
    <t>ШРВ-1</t>
  </si>
  <si>
    <t>Шкаф коллекторный сталь белый с замком ШРВ-1 (450х120-180х648-711)</t>
  </si>
  <si>
    <t>3 735.97 руб.</t>
  </si>
  <si>
    <t>WST-110002</t>
  </si>
  <si>
    <t>ШРВ-2</t>
  </si>
  <si>
    <t>Шкаф коллекторный сталь белый с замком ШРВ-2 (550х120-180х648-711)</t>
  </si>
  <si>
    <t>4 290.01 руб.</t>
  </si>
  <si>
    <t>WST-110003</t>
  </si>
  <si>
    <t>ШРВ-3</t>
  </si>
  <si>
    <t>Шкаф коллекторный сталь белый с замком ШРВ-3 (740х120-180х648-711)</t>
  </si>
  <si>
    <t>4 930.76 руб.</t>
  </si>
  <si>
    <t>WST-110004</t>
  </si>
  <si>
    <t>ШРВ-4</t>
  </si>
  <si>
    <t>Шкаф коллекторный сталь белый с замком ШРВ-4 (850х120-180х648-711)</t>
  </si>
  <si>
    <t>5 854.82 руб.</t>
  </si>
  <si>
    <t>WST-110005</t>
  </si>
  <si>
    <t>ШРВ-5</t>
  </si>
  <si>
    <t>Шкаф коллекторный сталь белый с замком ШРВ-5 (1000х120-180х648-711)</t>
  </si>
  <si>
    <t>6 848.32 руб.</t>
  </si>
  <si>
    <t>WST-110006</t>
  </si>
  <si>
    <t>ШРВ-6</t>
  </si>
  <si>
    <t>Шкаф коллекторный сталь белый с замком ШРВ-6 (1150х120-180х648-711)</t>
  </si>
  <si>
    <t>7 635.29 руб.</t>
  </si>
  <si>
    <t>WST-110007</t>
  </si>
  <si>
    <t>ШРВ-7</t>
  </si>
  <si>
    <t>Шкаф коллекторный сталь белый с замком ШРВ-7 (1300х120-180х648-711)</t>
  </si>
  <si>
    <t>9 115.31 руб.</t>
  </si>
  <si>
    <t>WST-110008</t>
  </si>
  <si>
    <t>ШРН-1-120</t>
  </si>
  <si>
    <t>Шкаф коллекторный сталь белый с замком ШРН-1 (450х118х652-715)</t>
  </si>
  <si>
    <t>3 315.37 руб.</t>
  </si>
  <si>
    <t>WST-110009</t>
  </si>
  <si>
    <t>ШРН-2-120</t>
  </si>
  <si>
    <t>Шкаф коллекторный сталь белый с замком ШРН-2 (550х118х652-715)</t>
  </si>
  <si>
    <t>3 553.56 руб.</t>
  </si>
  <si>
    <t>WST-110010</t>
  </si>
  <si>
    <t>ШРН-3-120</t>
  </si>
  <si>
    <t>Шкаф коллекторный сталь белый с замком ШРН-3 (697х118х652-715)</t>
  </si>
  <si>
    <t>4 303.69 руб.</t>
  </si>
  <si>
    <t>WST-110011</t>
  </si>
  <si>
    <t>ШРН-4-120</t>
  </si>
  <si>
    <t>Шкаф коллекторный сталь белый с замком ШРН-4 (848х118х652-715)</t>
  </si>
  <si>
    <t>5 084.71 руб.</t>
  </si>
  <si>
    <t>WST-110012</t>
  </si>
  <si>
    <t>ШРН-5-120</t>
  </si>
  <si>
    <t>Шкаф коллекторный сталь белый с замком ШРН-5 (998х118х652-715)</t>
  </si>
  <si>
    <t>5 634.95 руб.</t>
  </si>
  <si>
    <t>WST-110013</t>
  </si>
  <si>
    <t>ШРН-6-120</t>
  </si>
  <si>
    <t>Шкаф коллекторный сталь белый с замком ШРН-6 (1147х118х652-715)</t>
  </si>
  <si>
    <t>6 984.36 руб.</t>
  </si>
  <si>
    <t>WST-110014</t>
  </si>
  <si>
    <t>ШРН-7-120</t>
  </si>
  <si>
    <t>Шкаф коллекторный сталь белый с замком ШРН-7 (1300х118х652-715)</t>
  </si>
  <si>
    <t>8 629.13 руб.</t>
  </si>
  <si>
    <t>WST-110020</t>
  </si>
  <si>
    <t>ШРНГ-3-180</t>
  </si>
  <si>
    <t>Шкаф коллекторный наружный глубокий ШРНГ-3-180 (Ш 697 х Г 180 х В 652-715)</t>
  </si>
  <si>
    <t>4 962.29 руб.</t>
  </si>
  <si>
    <t>WST-110021</t>
  </si>
  <si>
    <t>ШРНГ-4-180</t>
  </si>
  <si>
    <t>Шкаф коллекторный наружный глубокий ШРНГ-4-180 (Ш 848 х Г 180 х В 652-715)</t>
  </si>
  <si>
    <t>5 749.02 руб.</t>
  </si>
  <si>
    <t>WST-110022</t>
  </si>
  <si>
    <t>ШРНГ-5-180</t>
  </si>
  <si>
    <t>Шкаф коллекторный наружный глубокий ШРНГ-5-180 (Ш 998 х Г 180 х В 652-715)</t>
  </si>
  <si>
    <t>6 473.30 руб.</t>
  </si>
  <si>
    <t>WST-110023</t>
  </si>
  <si>
    <t>ШРНГ-6-180</t>
  </si>
  <si>
    <t>Шкаф коллекторный наружный глубокий ШРНГ-6-180 (Ш 1147 х Г 180 х В 652-715)</t>
  </si>
  <si>
    <t>8 450.02 руб.</t>
  </si>
  <si>
    <t>WST-110024</t>
  </si>
  <si>
    <t>ШРНГ-7-180</t>
  </si>
  <si>
    <t>Шкаф коллекторный наружный глубокий ШРНГ-7-180 (Ш 1300 х Г 180 х В 652-715)</t>
  </si>
  <si>
    <t>9 663.13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</si>
</sst>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ae7fe92_86a5_11e9_8101_003048fd731b_409a6958_281f_11ed_a30f_00259070b4871.jpeg"/><Relationship Id="rId2" Type="http://schemas.openxmlformats.org/officeDocument/2006/relationships/image" Target="../media/fae7fe94_86a5_11e9_8101_003048fd731b_409a6959_281f_11ed_a30f_00259070b4872.jpeg"/><Relationship Id="rId3" Type="http://schemas.openxmlformats.org/officeDocument/2006/relationships/image" Target="../media/fae7fe96_86a5_11e9_8101_003048fd731b_409a695a_281f_11ed_a30f_00259070b4873.jpeg"/><Relationship Id="rId4" Type="http://schemas.openxmlformats.org/officeDocument/2006/relationships/image" Target="../media/fae7fe98_86a5_11e9_8101_003048fd731b_409a695b_281f_11ed_a30f_00259070b4874.jpeg"/><Relationship Id="rId5" Type="http://schemas.openxmlformats.org/officeDocument/2006/relationships/image" Target="../media/fae7fe9a_86a5_11e9_8101_003048fd731b_409a695c_281f_11ed_a30f_00259070b4875.jpeg"/><Relationship Id="rId6" Type="http://schemas.openxmlformats.org/officeDocument/2006/relationships/image" Target="../media/fae7fe9c_86a5_11e9_8101_003048fd731b_409a695d_281f_11ed_a30f_00259070b4876.jpeg"/><Relationship Id="rId7" Type="http://schemas.openxmlformats.org/officeDocument/2006/relationships/image" Target="../media/fae7fe9e_86a5_11e9_8101_003048fd731b_409a695e_281f_11ed_a30f_00259070b4877.jpeg"/><Relationship Id="rId8" Type="http://schemas.openxmlformats.org/officeDocument/2006/relationships/image" Target="../media/fae7feae_86a5_11e9_8101_003048fd731b_4396be6a_0312_11ef_a5a4_047c1617b1438.jpeg"/><Relationship Id="rId9" Type="http://schemas.openxmlformats.org/officeDocument/2006/relationships/image" Target="../media/fae7feb0_86a5_11e9_8101_003048fd731b_4396be6d_0312_11ef_a5a4_047c1617b1439.jpeg"/><Relationship Id="rId10" Type="http://schemas.openxmlformats.org/officeDocument/2006/relationships/image" Target="../media/fae7feb2_86a5_11e9_8101_003048fd731b_4396be70_0312_11ef_a5a4_047c1617b14310.jpeg"/><Relationship Id="rId11" Type="http://schemas.openxmlformats.org/officeDocument/2006/relationships/image" Target="../media/fae7feb4_86a5_11e9_8101_003048fd731b_4396be73_0312_11ef_a5a4_047c1617b14311.jpeg"/><Relationship Id="rId12" Type="http://schemas.openxmlformats.org/officeDocument/2006/relationships/image" Target="../media/fae7feb6_86a5_11e9_8101_003048fd731b_4396be76_0312_11ef_a5a4_047c1617b14312.jpeg"/><Relationship Id="rId13" Type="http://schemas.openxmlformats.org/officeDocument/2006/relationships/image" Target="../media/fae7feb8_86a5_11e9_8101_003048fd731b_4396be79_0312_11ef_a5a4_047c1617b14313.jpeg"/><Relationship Id="rId14" Type="http://schemas.openxmlformats.org/officeDocument/2006/relationships/image" Target="../media/fae7feba_86a5_11e9_8101_003048fd731b_4396be7c_0312_11ef_a5a4_047c1617b14314.jpeg"/><Relationship Id="rId15" Type="http://schemas.openxmlformats.org/officeDocument/2006/relationships/image" Target="../media/fae7febc_86a5_11e9_8101_003048fd731b_409a696d_281f_11ed_a30f_00259070b48715.jpeg"/><Relationship Id="rId16" Type="http://schemas.openxmlformats.org/officeDocument/2006/relationships/image" Target="../media/fae7febe_86a5_11e9_8101_003048fd731b_409a696e_281f_11ed_a30f_00259070b48716.jpeg"/><Relationship Id="rId17" Type="http://schemas.openxmlformats.org/officeDocument/2006/relationships/image" Target="../media/fae7fec0_86a5_11e9_8101_003048fd731b_409a696f_281f_11ed_a30f_00259070b48717.jpeg"/><Relationship Id="rId18" Type="http://schemas.openxmlformats.org/officeDocument/2006/relationships/image" Target="../media/fae7fec2_86a5_11e9_8101_003048fd731b_409a6970_281f_11ed_a30f_00259070b48718.jpeg"/><Relationship Id="rId19" Type="http://schemas.openxmlformats.org/officeDocument/2006/relationships/image" Target="../media/fae7fec4_86a5_11e9_8101_003048fd731b_409a6971_281f_11ed_a30f_00259070b48719.jpeg"/><Relationship Id="rId20" Type="http://schemas.openxmlformats.org/officeDocument/2006/relationships/image" Target="../media/4687ac39_ffbc_11e9_810b_003048fd731b_409a6972_281f_11ed_a30f_00259070b48720.jpeg"/><Relationship Id="rId21" Type="http://schemas.openxmlformats.org/officeDocument/2006/relationships/image" Target="../media/4687ac3b_ffbc_11e9_810b_003048fd731b_409a6973_281f_11ed_a30f_00259070b48721.jpeg"/><Relationship Id="rId22" Type="http://schemas.openxmlformats.org/officeDocument/2006/relationships/image" Target="../media/4687ac3d_ffbc_11e9_810b_003048fd731b_409a6974_281f_11ed_a30f_00259070b48722.jpeg"/><Relationship Id="rId23" Type="http://schemas.openxmlformats.org/officeDocument/2006/relationships/image" Target="../media/4687ac3f_ffbc_11e9_810b_003048fd731b_409a6975_281f_11ed_a30f_00259070b48723.jpeg"/><Relationship Id="rId24" Type="http://schemas.openxmlformats.org/officeDocument/2006/relationships/image" Target="../media/4687ac41_ffbc_11e9_810b_003048fd731b_409a6976_281f_11ed_a30f_00259070b48724.jpeg"/><Relationship Id="rId25" Type="http://schemas.openxmlformats.org/officeDocument/2006/relationships/image" Target="../media/4597c3c7_15b8_11ee_a46b_047c1617b143_4b3c1c0c_5a46_11f0_a775_047c1617b14325.jpeg"/><Relationship Id="rId26" Type="http://schemas.openxmlformats.org/officeDocument/2006/relationships/image" Target="../media/4597c3c9_15b8_11ee_a46b_047c1617b143_4b3c1c0f_5a46_11f0_a775_047c1617b14326.jpeg"/><Relationship Id="rId27" Type="http://schemas.openxmlformats.org/officeDocument/2006/relationships/image" Target="../media/4597c3cb_15b8_11ee_a46b_047c1617b143_4b3c1c12_5a46_11f0_a775_047c1617b14327.jpeg"/><Relationship Id="rId28" Type="http://schemas.openxmlformats.org/officeDocument/2006/relationships/image" Target="../media/4597c3cd_15b8_11ee_a46b_047c1617b143_4b3c1c15_5a46_11f0_a775_047c1617b14328.jpeg"/><Relationship Id="rId29" Type="http://schemas.openxmlformats.org/officeDocument/2006/relationships/image" Target="../media/4597c3cf_15b8_11ee_a46b_047c1617b143_4b3c1c18_5a46_11f0_a775_047c1617b14329.jpeg"/><Relationship Id="rId30" Type="http://schemas.openxmlformats.org/officeDocument/2006/relationships/image" Target="../media/4597c3d1_15b8_11ee_a46b_047c1617b143_4b3c1c1b_5a46_11f0_a775_047c1617b14330.jpeg"/><Relationship Id="rId31" Type="http://schemas.openxmlformats.org/officeDocument/2006/relationships/image" Target="../media/4597c3d3_15b8_11ee_a46b_047c1617b143_4b3c1c1e_5a46_11f0_a775_047c1617b14331.jpeg"/><Relationship Id="rId32" Type="http://schemas.openxmlformats.org/officeDocument/2006/relationships/image" Target="../media/4597c3d5_15b8_11ee_a46b_047c1617b143_4b3c1c21_5a46_11f0_a775_047c1617b14332.jpeg"/><Relationship Id="rId33" Type="http://schemas.openxmlformats.org/officeDocument/2006/relationships/image" Target="../media/4597c3d7_15b8_11ee_a46b_047c1617b143_4b3c1c25_5a46_11f0_a775_047c1617b14333.jpeg"/><Relationship Id="rId34" Type="http://schemas.openxmlformats.org/officeDocument/2006/relationships/image" Target="../media/4597c3d9_15b8_11ee_a46b_047c1617b143_4b3c1c29_5a46_11f0_a775_047c1617b14334.jpeg"/><Relationship Id="rId35" Type="http://schemas.openxmlformats.org/officeDocument/2006/relationships/image" Target="../media/4597c3db_15b8_11ee_a46b_047c1617b143_4b3c1c2d_5a46_11f0_a775_047c1617b14335.jpeg"/><Relationship Id="rId36" Type="http://schemas.openxmlformats.org/officeDocument/2006/relationships/image" Target="../media/4597c3dd_15b8_11ee_a46b_047c1617b143_4b3c1c30_5a46_11f0_a775_047c1617b14336.jpeg"/><Relationship Id="rId37" Type="http://schemas.openxmlformats.org/officeDocument/2006/relationships/image" Target="../media/4597c3df_15b8_11ee_a46b_047c1617b143_4b3c1c32_5a46_11f0_a775_047c1617b14337.jpeg"/><Relationship Id="rId38" Type="http://schemas.openxmlformats.org/officeDocument/2006/relationships/image" Target="../media/4597c3e1_15b8_11ee_a46b_047c1617b143_4b3c1c35_5a46_11f0_a775_047c1617b14338.jpeg"/><Relationship Id="rId39" Type="http://schemas.openxmlformats.org/officeDocument/2006/relationships/image" Target="../media/a5d1f537_15f6_11ee_a46b_047c1617b143_4b3c1c38_5a46_11f0_a775_047c1617b14339.jpeg"/><Relationship Id="rId40" Type="http://schemas.openxmlformats.org/officeDocument/2006/relationships/image" Target="../media/a5d1f539_15f6_11ee_a46b_047c1617b143_4b3c1c3b_5a46_11f0_a775_047c1617b14340.jpeg"/><Relationship Id="rId41" Type="http://schemas.openxmlformats.org/officeDocument/2006/relationships/image" Target="../media/a5d1f53b_15f6_11ee_a46b_047c1617b143_4b3c1c3e_5a46_11f0_a775_047c1617b14341.jpeg"/><Relationship Id="rId42" Type="http://schemas.openxmlformats.org/officeDocument/2006/relationships/image" Target="../media/a5d1f53d_15f6_11ee_a46b_047c1617b143_4b3c1c41_5a46_11f0_a775_047c1617b14342.jpeg"/><Relationship Id="rId43" Type="http://schemas.openxmlformats.org/officeDocument/2006/relationships/image" Target="../media/a5d1f53f_15f6_11ee_a46b_047c1617b143_4b3c1c44_5a46_11f0_a775_047c1617b1434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3" name="Image_26" descr="Image_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4" name="Image_27" descr="Image_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820667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 t="s">
        <v>16</v>
      </c>
      <c r="I4" s="1">
        <v>0</v>
      </c>
      <c r="J4" s="3" t="s">
        <v>17</v>
      </c>
      <c r="K4" s="2" t="str">
        <f>J4*4397.00</f>
        <v>0</v>
      </c>
      <c r="L4" s="5"/>
    </row>
    <row r="5" spans="1:12" customHeight="1" ht="105" outlineLevel="3">
      <c r="A5" s="1"/>
      <c r="B5" s="1">
        <v>820668</v>
      </c>
      <c r="C5" s="1" t="s">
        <v>18</v>
      </c>
      <c r="D5" s="1" t="s">
        <v>19</v>
      </c>
      <c r="E5" s="2" t="s">
        <v>20</v>
      </c>
      <c r="F5" s="2" t="s">
        <v>21</v>
      </c>
      <c r="G5" s="2">
        <v>0</v>
      </c>
      <c r="H5" s="2" t="s">
        <v>22</v>
      </c>
      <c r="I5" s="1">
        <v>0</v>
      </c>
      <c r="J5" s="3" t="s">
        <v>17</v>
      </c>
      <c r="K5" s="2" t="str">
        <f>J5*4767.00</f>
        <v>0</v>
      </c>
      <c r="L5" s="5"/>
    </row>
    <row r="6" spans="1:12" customHeight="1" ht="105" outlineLevel="3">
      <c r="A6" s="1"/>
      <c r="B6" s="1">
        <v>820669</v>
      </c>
      <c r="C6" s="1" t="s">
        <v>23</v>
      </c>
      <c r="D6" s="1" t="s">
        <v>24</v>
      </c>
      <c r="E6" s="2" t="s">
        <v>25</v>
      </c>
      <c r="F6" s="2" t="s">
        <v>26</v>
      </c>
      <c r="G6" s="2">
        <v>0</v>
      </c>
      <c r="H6" s="2" t="s">
        <v>16</v>
      </c>
      <c r="I6" s="1">
        <v>0</v>
      </c>
      <c r="J6" s="3" t="s">
        <v>17</v>
      </c>
      <c r="K6" s="2" t="str">
        <f>J6*5453.00</f>
        <v>0</v>
      </c>
      <c r="L6" s="5"/>
    </row>
    <row r="7" spans="1:12" customHeight="1" ht="105" outlineLevel="3">
      <c r="A7" s="1"/>
      <c r="B7" s="1">
        <v>820670</v>
      </c>
      <c r="C7" s="1" t="s">
        <v>27</v>
      </c>
      <c r="D7" s="1" t="s">
        <v>28</v>
      </c>
      <c r="E7" s="2" t="s">
        <v>29</v>
      </c>
      <c r="F7" s="2" t="s">
        <v>30</v>
      </c>
      <c r="G7" s="2">
        <v>0</v>
      </c>
      <c r="H7" s="2">
        <v>9</v>
      </c>
      <c r="I7" s="1">
        <v>0</v>
      </c>
      <c r="J7" s="3" t="s">
        <v>17</v>
      </c>
      <c r="K7" s="2" t="str">
        <f>J7*6593.00</f>
        <v>0</v>
      </c>
      <c r="L7" s="5"/>
    </row>
    <row r="8" spans="1:12" customHeight="1" ht="105" outlineLevel="3">
      <c r="A8" s="1"/>
      <c r="B8" s="1">
        <v>820671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0</v>
      </c>
      <c r="H8" s="2">
        <v>8</v>
      </c>
      <c r="I8" s="1">
        <v>0</v>
      </c>
      <c r="J8" s="3" t="s">
        <v>17</v>
      </c>
      <c r="K8" s="2" t="str">
        <f>J8*7499.00</f>
        <v>0</v>
      </c>
      <c r="L8" s="5"/>
    </row>
    <row r="9" spans="1:12" customHeight="1" ht="105" outlineLevel="3">
      <c r="A9" s="1"/>
      <c r="B9" s="1">
        <v>820672</v>
      </c>
      <c r="C9" s="1" t="s">
        <v>35</v>
      </c>
      <c r="D9" s="1" t="s">
        <v>36</v>
      </c>
      <c r="E9" s="2" t="s">
        <v>37</v>
      </c>
      <c r="F9" s="2" t="s">
        <v>38</v>
      </c>
      <c r="G9" s="2">
        <v>0</v>
      </c>
      <c r="H9" s="2">
        <v>0</v>
      </c>
      <c r="I9" s="1">
        <v>0</v>
      </c>
      <c r="J9" s="3" t="s">
        <v>17</v>
      </c>
      <c r="K9" s="2" t="str">
        <f>J9*8479.00</f>
        <v>0</v>
      </c>
      <c r="L9" s="5"/>
    </row>
    <row r="10" spans="1:12" customHeight="1" ht="105" outlineLevel="3">
      <c r="A10" s="1"/>
      <c r="B10" s="1">
        <v>820673</v>
      </c>
      <c r="C10" s="1" t="s">
        <v>39</v>
      </c>
      <c r="D10" s="1" t="s">
        <v>40</v>
      </c>
      <c r="E10" s="2" t="s">
        <v>41</v>
      </c>
      <c r="F10" s="2" t="s">
        <v>42</v>
      </c>
      <c r="G10" s="2">
        <v>0</v>
      </c>
      <c r="H10" s="2" t="s">
        <v>22</v>
      </c>
      <c r="I10" s="1">
        <v>0</v>
      </c>
      <c r="J10" s="3" t="s">
        <v>17</v>
      </c>
      <c r="K10" s="2" t="str">
        <f>J10*10867.00</f>
        <v>0</v>
      </c>
      <c r="L10" s="5"/>
    </row>
    <row r="11" spans="1:12" customHeight="1" ht="105" outlineLevel="3">
      <c r="A11" s="1"/>
      <c r="B11" s="1">
        <v>820681</v>
      </c>
      <c r="C11" s="1" t="s">
        <v>43</v>
      </c>
      <c r="D11" s="1" t="s">
        <v>44</v>
      </c>
      <c r="E11" s="2" t="s">
        <v>45</v>
      </c>
      <c r="F11" s="2" t="s">
        <v>46</v>
      </c>
      <c r="G11" s="2">
        <v>0</v>
      </c>
      <c r="H11" s="2" t="s">
        <v>47</v>
      </c>
      <c r="I11" s="1">
        <v>0</v>
      </c>
      <c r="J11" s="3" t="s">
        <v>17</v>
      </c>
      <c r="K11" s="2" t="str">
        <f>J11*3738.00</f>
        <v>0</v>
      </c>
      <c r="L11" s="5"/>
    </row>
    <row r="12" spans="1:12" customHeight="1" ht="105" outlineLevel="3">
      <c r="A12" s="1"/>
      <c r="B12" s="1">
        <v>820682</v>
      </c>
      <c r="C12" s="1" t="s">
        <v>48</v>
      </c>
      <c r="D12" s="1" t="s">
        <v>49</v>
      </c>
      <c r="E12" s="2" t="s">
        <v>50</v>
      </c>
      <c r="F12" s="2" t="s">
        <v>51</v>
      </c>
      <c r="G12" s="2">
        <v>0</v>
      </c>
      <c r="H12" s="2" t="s">
        <v>52</v>
      </c>
      <c r="I12" s="1">
        <v>0</v>
      </c>
      <c r="J12" s="3" t="s">
        <v>17</v>
      </c>
      <c r="K12" s="2" t="str">
        <f>J12*4100.00</f>
        <v>0</v>
      </c>
      <c r="L12" s="5"/>
    </row>
    <row r="13" spans="1:12" customHeight="1" ht="105" outlineLevel="3">
      <c r="A13" s="1"/>
      <c r="B13" s="1">
        <v>820683</v>
      </c>
      <c r="C13" s="1" t="s">
        <v>53</v>
      </c>
      <c r="D13" s="1" t="s">
        <v>54</v>
      </c>
      <c r="E13" s="2" t="s">
        <v>55</v>
      </c>
      <c r="F13" s="2" t="s">
        <v>56</v>
      </c>
      <c r="G13" s="2">
        <v>0</v>
      </c>
      <c r="H13" s="2" t="s">
        <v>52</v>
      </c>
      <c r="I13" s="1">
        <v>0</v>
      </c>
      <c r="J13" s="3" t="s">
        <v>17</v>
      </c>
      <c r="K13" s="2" t="str">
        <f>J13*4758.00</f>
        <v>0</v>
      </c>
      <c r="L13" s="5"/>
    </row>
    <row r="14" spans="1:12" customHeight="1" ht="105" outlineLevel="3">
      <c r="A14" s="1"/>
      <c r="B14" s="1">
        <v>820684</v>
      </c>
      <c r="C14" s="1" t="s">
        <v>57</v>
      </c>
      <c r="D14" s="1" t="s">
        <v>58</v>
      </c>
      <c r="E14" s="2" t="s">
        <v>59</v>
      </c>
      <c r="F14" s="2" t="s">
        <v>60</v>
      </c>
      <c r="G14" s="2">
        <v>4</v>
      </c>
      <c r="H14" s="2" t="s">
        <v>52</v>
      </c>
      <c r="I14" s="1">
        <v>0</v>
      </c>
      <c r="J14" s="3" t="s">
        <v>17</v>
      </c>
      <c r="K14" s="2" t="str">
        <f>J14*6061.00</f>
        <v>0</v>
      </c>
      <c r="L14" s="5"/>
    </row>
    <row r="15" spans="1:12" customHeight="1" ht="105" outlineLevel="3">
      <c r="A15" s="1"/>
      <c r="B15" s="1">
        <v>820685</v>
      </c>
      <c r="C15" s="1" t="s">
        <v>61</v>
      </c>
      <c r="D15" s="1" t="s">
        <v>62</v>
      </c>
      <c r="E15" s="2" t="s">
        <v>63</v>
      </c>
      <c r="F15" s="2" t="s">
        <v>64</v>
      </c>
      <c r="G15" s="2">
        <v>0</v>
      </c>
      <c r="H15" s="2" t="s">
        <v>22</v>
      </c>
      <c r="I15" s="1">
        <v>0</v>
      </c>
      <c r="J15" s="3" t="s">
        <v>17</v>
      </c>
      <c r="K15" s="2" t="str">
        <f>J15*6886.00</f>
        <v>0</v>
      </c>
      <c r="L15" s="5"/>
    </row>
    <row r="16" spans="1:12" customHeight="1" ht="105" outlineLevel="3">
      <c r="A16" s="1"/>
      <c r="B16" s="1">
        <v>820686</v>
      </c>
      <c r="C16" s="1" t="s">
        <v>65</v>
      </c>
      <c r="D16" s="1" t="s">
        <v>66</v>
      </c>
      <c r="E16" s="2" t="s">
        <v>67</v>
      </c>
      <c r="F16" s="2" t="s">
        <v>68</v>
      </c>
      <c r="G16" s="2">
        <v>0</v>
      </c>
      <c r="H16" s="2" t="s">
        <v>22</v>
      </c>
      <c r="I16" s="1">
        <v>0</v>
      </c>
      <c r="J16" s="3" t="s">
        <v>17</v>
      </c>
      <c r="K16" s="2" t="str">
        <f>J16*7672.00</f>
        <v>0</v>
      </c>
      <c r="L16" s="5"/>
    </row>
    <row r="17" spans="1:12" customHeight="1" ht="105" outlineLevel="3">
      <c r="A17" s="1"/>
      <c r="B17" s="1">
        <v>820687</v>
      </c>
      <c r="C17" s="1" t="s">
        <v>69</v>
      </c>
      <c r="D17" s="1" t="s">
        <v>70</v>
      </c>
      <c r="E17" s="2" t="s">
        <v>71</v>
      </c>
      <c r="F17" s="2" t="s">
        <v>72</v>
      </c>
      <c r="G17" s="2">
        <v>0</v>
      </c>
      <c r="H17" s="2" t="s">
        <v>22</v>
      </c>
      <c r="I17" s="1">
        <v>0</v>
      </c>
      <c r="J17" s="3" t="s">
        <v>17</v>
      </c>
      <c r="K17" s="2" t="str">
        <f>J17*9719.00</f>
        <v>0</v>
      </c>
      <c r="L17" s="5"/>
    </row>
    <row r="18" spans="1:12" customHeight="1" ht="105" outlineLevel="3">
      <c r="A18" s="1"/>
      <c r="B18" s="1">
        <v>820688</v>
      </c>
      <c r="C18" s="1" t="s">
        <v>73</v>
      </c>
      <c r="D18" s="1" t="s">
        <v>74</v>
      </c>
      <c r="E18" s="2" t="s">
        <v>75</v>
      </c>
      <c r="F18" s="2" t="s">
        <v>76</v>
      </c>
      <c r="G18" s="2">
        <v>0</v>
      </c>
      <c r="H18" s="2" t="s">
        <v>22</v>
      </c>
      <c r="I18" s="1">
        <v>0</v>
      </c>
      <c r="J18" s="3" t="s">
        <v>17</v>
      </c>
      <c r="K18" s="2" t="str">
        <f>J18*7411.00</f>
        <v>0</v>
      </c>
      <c r="L18" s="5"/>
    </row>
    <row r="19" spans="1:12" customHeight="1" ht="105" outlineLevel="3">
      <c r="A19" s="1"/>
      <c r="B19" s="1">
        <v>820689</v>
      </c>
      <c r="C19" s="1" t="s">
        <v>77</v>
      </c>
      <c r="D19" s="1" t="s">
        <v>78</v>
      </c>
      <c r="E19" s="2" t="s">
        <v>79</v>
      </c>
      <c r="F19" s="2" t="s">
        <v>80</v>
      </c>
      <c r="G19" s="2">
        <v>0</v>
      </c>
      <c r="H19" s="2" t="s">
        <v>22</v>
      </c>
      <c r="I19" s="1">
        <v>0</v>
      </c>
      <c r="J19" s="3" t="s">
        <v>17</v>
      </c>
      <c r="K19" s="2" t="str">
        <f>J19*8957.00</f>
        <v>0</v>
      </c>
      <c r="L19" s="5"/>
    </row>
    <row r="20" spans="1:12" customHeight="1" ht="105" outlineLevel="3">
      <c r="A20" s="1"/>
      <c r="B20" s="1">
        <v>820690</v>
      </c>
      <c r="C20" s="1" t="s">
        <v>81</v>
      </c>
      <c r="D20" s="1" t="s">
        <v>82</v>
      </c>
      <c r="E20" s="2" t="s">
        <v>83</v>
      </c>
      <c r="F20" s="2" t="s">
        <v>84</v>
      </c>
      <c r="G20" s="2">
        <v>0</v>
      </c>
      <c r="H20" s="2" t="s">
        <v>22</v>
      </c>
      <c r="I20" s="1">
        <v>0</v>
      </c>
      <c r="J20" s="3" t="s">
        <v>17</v>
      </c>
      <c r="K20" s="2" t="str">
        <f>J20*10108.00</f>
        <v>0</v>
      </c>
      <c r="L20" s="5"/>
    </row>
    <row r="21" spans="1:12" customHeight="1" ht="105" outlineLevel="3">
      <c r="A21" s="1"/>
      <c r="B21" s="1">
        <v>820691</v>
      </c>
      <c r="C21" s="1" t="s">
        <v>85</v>
      </c>
      <c r="D21" s="1" t="s">
        <v>86</v>
      </c>
      <c r="E21" s="2" t="s">
        <v>87</v>
      </c>
      <c r="F21" s="2" t="s">
        <v>88</v>
      </c>
      <c r="G21" s="2">
        <v>0</v>
      </c>
      <c r="H21" s="2">
        <v>10</v>
      </c>
      <c r="I21" s="1">
        <v>0</v>
      </c>
      <c r="J21" s="3" t="s">
        <v>17</v>
      </c>
      <c r="K21" s="2" t="str">
        <f>J21*11607.00</f>
        <v>0</v>
      </c>
      <c r="L21" s="5"/>
    </row>
    <row r="22" spans="1:12" customHeight="1" ht="105" outlineLevel="3">
      <c r="A22" s="1"/>
      <c r="B22" s="1">
        <v>820692</v>
      </c>
      <c r="C22" s="1" t="s">
        <v>89</v>
      </c>
      <c r="D22" s="1" t="s">
        <v>90</v>
      </c>
      <c r="E22" s="2" t="s">
        <v>91</v>
      </c>
      <c r="F22" s="2" t="s">
        <v>92</v>
      </c>
      <c r="G22" s="2">
        <v>0</v>
      </c>
      <c r="H22" s="2">
        <v>10</v>
      </c>
      <c r="I22" s="1">
        <v>0</v>
      </c>
      <c r="J22" s="3" t="s">
        <v>17</v>
      </c>
      <c r="K22" s="2" t="str">
        <f>J22*13928.00</f>
        <v>0</v>
      </c>
      <c r="L22" s="5"/>
    </row>
    <row r="23" spans="1:12" customHeight="1" ht="105" outlineLevel="3">
      <c r="A23" s="1"/>
      <c r="B23" s="1">
        <v>824491</v>
      </c>
      <c r="C23" s="1" t="s">
        <v>93</v>
      </c>
      <c r="D23" s="1" t="s">
        <v>94</v>
      </c>
      <c r="E23" s="2" t="s">
        <v>95</v>
      </c>
      <c r="F23" s="2" t="s">
        <v>96</v>
      </c>
      <c r="G23" s="2">
        <v>0</v>
      </c>
      <c r="H23" s="2">
        <v>0</v>
      </c>
      <c r="I23" s="1">
        <v>0</v>
      </c>
      <c r="J23" s="3" t="s">
        <v>17</v>
      </c>
      <c r="K23" s="2" t="str">
        <f>J23*9702.00</f>
        <v>0</v>
      </c>
      <c r="L23" s="5"/>
    </row>
    <row r="24" spans="1:12" customHeight="1" ht="105" outlineLevel="3">
      <c r="A24" s="1"/>
      <c r="B24" s="1">
        <v>824492</v>
      </c>
      <c r="C24" s="1" t="s">
        <v>97</v>
      </c>
      <c r="D24" s="1" t="s">
        <v>98</v>
      </c>
      <c r="E24" s="2" t="s">
        <v>99</v>
      </c>
      <c r="F24" s="2" t="s">
        <v>100</v>
      </c>
      <c r="G24" s="2">
        <v>0</v>
      </c>
      <c r="H24" s="2">
        <v>0</v>
      </c>
      <c r="I24" s="1">
        <v>0</v>
      </c>
      <c r="J24" s="3" t="s">
        <v>17</v>
      </c>
      <c r="K24" s="2" t="str">
        <f>J24*11534.00</f>
        <v>0</v>
      </c>
      <c r="L24" s="5"/>
    </row>
    <row r="25" spans="1:12" customHeight="1" ht="105" outlineLevel="3">
      <c r="A25" s="1"/>
      <c r="B25" s="1">
        <v>824493</v>
      </c>
      <c r="C25" s="1" t="s">
        <v>101</v>
      </c>
      <c r="D25" s="1" t="s">
        <v>102</v>
      </c>
      <c r="E25" s="2" t="s">
        <v>103</v>
      </c>
      <c r="F25" s="2" t="s">
        <v>104</v>
      </c>
      <c r="G25" s="2">
        <v>0</v>
      </c>
      <c r="H25" s="2">
        <v>0</v>
      </c>
      <c r="I25" s="1">
        <v>0</v>
      </c>
      <c r="J25" s="3" t="s">
        <v>17</v>
      </c>
      <c r="K25" s="2" t="str">
        <f>J25*13095.00</f>
        <v>0</v>
      </c>
      <c r="L25" s="5"/>
    </row>
    <row r="26" spans="1:12" customHeight="1" ht="105" outlineLevel="3">
      <c r="A26" s="1"/>
      <c r="B26" s="1">
        <v>824494</v>
      </c>
      <c r="C26" s="1" t="s">
        <v>105</v>
      </c>
      <c r="D26" s="1" t="s">
        <v>106</v>
      </c>
      <c r="E26" s="2" t="s">
        <v>107</v>
      </c>
      <c r="F26" s="2" t="s">
        <v>108</v>
      </c>
      <c r="G26" s="2">
        <v>0</v>
      </c>
      <c r="H26" s="2">
        <v>0</v>
      </c>
      <c r="I26" s="1">
        <v>0</v>
      </c>
      <c r="J26" s="3" t="s">
        <v>17</v>
      </c>
      <c r="K26" s="2" t="str">
        <f>J26*14033.00</f>
        <v>0</v>
      </c>
      <c r="L26" s="5"/>
    </row>
    <row r="27" spans="1:12" customHeight="1" ht="105" outlineLevel="3">
      <c r="A27" s="1"/>
      <c r="B27" s="1">
        <v>824495</v>
      </c>
      <c r="C27" s="1" t="s">
        <v>109</v>
      </c>
      <c r="D27" s="1" t="s">
        <v>110</v>
      </c>
      <c r="E27" s="2" t="s">
        <v>111</v>
      </c>
      <c r="F27" s="2" t="s">
        <v>112</v>
      </c>
      <c r="G27" s="2">
        <v>0</v>
      </c>
      <c r="H27" s="2">
        <v>0</v>
      </c>
      <c r="I27" s="1">
        <v>0</v>
      </c>
      <c r="J27" s="3" t="s">
        <v>17</v>
      </c>
      <c r="K27" s="2" t="str">
        <f>J27*16147.00</f>
        <v>0</v>
      </c>
      <c r="L27" s="5"/>
    </row>
    <row r="28" spans="1:12" outlineLevel="1">
      <c r="A28" s="7" t="s">
        <v>113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5"/>
    </row>
    <row r="29" spans="1:12" customHeight="1" ht="105" outlineLevel="3">
      <c r="A29" s="1"/>
      <c r="B29" s="1">
        <v>878609</v>
      </c>
      <c r="C29" s="1" t="s">
        <v>114</v>
      </c>
      <c r="D29" s="1" t="s">
        <v>115</v>
      </c>
      <c r="E29" s="2" t="s">
        <v>116</v>
      </c>
      <c r="F29" s="2" t="s">
        <v>117</v>
      </c>
      <c r="G29" s="2">
        <v>0</v>
      </c>
      <c r="H29" s="2">
        <v>0</v>
      </c>
      <c r="I29" s="1">
        <v>0</v>
      </c>
      <c r="J29" s="3" t="s">
        <v>17</v>
      </c>
      <c r="K29" s="2" t="str">
        <f>J29*3735.97</f>
        <v>0</v>
      </c>
      <c r="L29" s="5"/>
    </row>
    <row r="30" spans="1:12" customHeight="1" ht="105" outlineLevel="3">
      <c r="A30" s="1"/>
      <c r="B30" s="1">
        <v>878610</v>
      </c>
      <c r="C30" s="1" t="s">
        <v>118</v>
      </c>
      <c r="D30" s="1" t="s">
        <v>119</v>
      </c>
      <c r="E30" s="2" t="s">
        <v>120</v>
      </c>
      <c r="F30" s="2" t="s">
        <v>121</v>
      </c>
      <c r="G30" s="2">
        <v>0</v>
      </c>
      <c r="H30" s="2">
        <v>0</v>
      </c>
      <c r="I30" s="1">
        <v>0</v>
      </c>
      <c r="J30" s="3" t="s">
        <v>17</v>
      </c>
      <c r="K30" s="2" t="str">
        <f>J30*4290.01</f>
        <v>0</v>
      </c>
      <c r="L30" s="5"/>
    </row>
    <row r="31" spans="1:12" customHeight="1" ht="105" outlineLevel="3">
      <c r="A31" s="1"/>
      <c r="B31" s="1">
        <v>878611</v>
      </c>
      <c r="C31" s="1" t="s">
        <v>122</v>
      </c>
      <c r="D31" s="1" t="s">
        <v>123</v>
      </c>
      <c r="E31" s="2" t="s">
        <v>124</v>
      </c>
      <c r="F31" s="2" t="s">
        <v>125</v>
      </c>
      <c r="G31" s="2">
        <v>0</v>
      </c>
      <c r="H31" s="2">
        <v>0</v>
      </c>
      <c r="I31" s="1">
        <v>0</v>
      </c>
      <c r="J31" s="3" t="s">
        <v>17</v>
      </c>
      <c r="K31" s="2" t="str">
        <f>J31*4930.76</f>
        <v>0</v>
      </c>
      <c r="L31" s="5"/>
    </row>
    <row r="32" spans="1:12" customHeight="1" ht="105" outlineLevel="3">
      <c r="A32" s="1"/>
      <c r="B32" s="1">
        <v>878612</v>
      </c>
      <c r="C32" s="1" t="s">
        <v>126</v>
      </c>
      <c r="D32" s="1" t="s">
        <v>127</v>
      </c>
      <c r="E32" s="2" t="s">
        <v>128</v>
      </c>
      <c r="F32" s="2" t="s">
        <v>129</v>
      </c>
      <c r="G32" s="2">
        <v>0</v>
      </c>
      <c r="H32" s="2">
        <v>0</v>
      </c>
      <c r="I32" s="1">
        <v>0</v>
      </c>
      <c r="J32" s="3" t="s">
        <v>17</v>
      </c>
      <c r="K32" s="2" t="str">
        <f>J32*5854.82</f>
        <v>0</v>
      </c>
      <c r="L32" s="5"/>
    </row>
    <row r="33" spans="1:12" customHeight="1" ht="105" outlineLevel="3">
      <c r="A33" s="1"/>
      <c r="B33" s="1">
        <v>878613</v>
      </c>
      <c r="C33" s="1" t="s">
        <v>130</v>
      </c>
      <c r="D33" s="1" t="s">
        <v>131</v>
      </c>
      <c r="E33" s="2" t="s">
        <v>132</v>
      </c>
      <c r="F33" s="2" t="s">
        <v>133</v>
      </c>
      <c r="G33" s="2">
        <v>0</v>
      </c>
      <c r="H33" s="2">
        <v>0</v>
      </c>
      <c r="I33" s="1">
        <v>0</v>
      </c>
      <c r="J33" s="3" t="s">
        <v>17</v>
      </c>
      <c r="K33" s="2" t="str">
        <f>J33*6848.32</f>
        <v>0</v>
      </c>
      <c r="L33" s="5"/>
    </row>
    <row r="34" spans="1:12" customHeight="1" ht="105" outlineLevel="3">
      <c r="A34" s="1"/>
      <c r="B34" s="1">
        <v>878614</v>
      </c>
      <c r="C34" s="1" t="s">
        <v>134</v>
      </c>
      <c r="D34" s="1" t="s">
        <v>135</v>
      </c>
      <c r="E34" s="2" t="s">
        <v>136</v>
      </c>
      <c r="F34" s="2" t="s">
        <v>137</v>
      </c>
      <c r="G34" s="2">
        <v>0</v>
      </c>
      <c r="H34" s="2">
        <v>0</v>
      </c>
      <c r="I34" s="1">
        <v>0</v>
      </c>
      <c r="J34" s="3" t="s">
        <v>17</v>
      </c>
      <c r="K34" s="2" t="str">
        <f>J34*7635.29</f>
        <v>0</v>
      </c>
      <c r="L34" s="5"/>
    </row>
    <row r="35" spans="1:12" customHeight="1" ht="105" outlineLevel="3">
      <c r="A35" s="1"/>
      <c r="B35" s="1">
        <v>878615</v>
      </c>
      <c r="C35" s="1" t="s">
        <v>138</v>
      </c>
      <c r="D35" s="1" t="s">
        <v>139</v>
      </c>
      <c r="E35" s="2" t="s">
        <v>140</v>
      </c>
      <c r="F35" s="2" t="s">
        <v>141</v>
      </c>
      <c r="G35" s="2">
        <v>0</v>
      </c>
      <c r="H35" s="2">
        <v>0</v>
      </c>
      <c r="I35" s="1">
        <v>0</v>
      </c>
      <c r="J35" s="3" t="s">
        <v>17</v>
      </c>
      <c r="K35" s="2" t="str">
        <f>J35*9115.31</f>
        <v>0</v>
      </c>
      <c r="L35" s="5"/>
    </row>
    <row r="36" spans="1:12" customHeight="1" ht="105" outlineLevel="3">
      <c r="A36" s="1"/>
      <c r="B36" s="1">
        <v>878616</v>
      </c>
      <c r="C36" s="1" t="s">
        <v>142</v>
      </c>
      <c r="D36" s="1" t="s">
        <v>143</v>
      </c>
      <c r="E36" s="2" t="s">
        <v>144</v>
      </c>
      <c r="F36" s="2" t="s">
        <v>145</v>
      </c>
      <c r="G36" s="2">
        <v>2</v>
      </c>
      <c r="H36" s="2">
        <v>0</v>
      </c>
      <c r="I36" s="1">
        <v>0</v>
      </c>
      <c r="J36" s="3" t="s">
        <v>17</v>
      </c>
      <c r="K36" s="2" t="str">
        <f>J36*3315.37</f>
        <v>0</v>
      </c>
      <c r="L36" s="5"/>
    </row>
    <row r="37" spans="1:12" customHeight="1" ht="105" outlineLevel="3">
      <c r="A37" s="1"/>
      <c r="B37" s="1">
        <v>878617</v>
      </c>
      <c r="C37" s="1" t="s">
        <v>146</v>
      </c>
      <c r="D37" s="1" t="s">
        <v>147</v>
      </c>
      <c r="E37" s="2" t="s">
        <v>148</v>
      </c>
      <c r="F37" s="2" t="s">
        <v>149</v>
      </c>
      <c r="G37" s="2">
        <v>2</v>
      </c>
      <c r="H37" s="2">
        <v>0</v>
      </c>
      <c r="I37" s="1">
        <v>0</v>
      </c>
      <c r="J37" s="3" t="s">
        <v>17</v>
      </c>
      <c r="K37" s="2" t="str">
        <f>J37*3553.56</f>
        <v>0</v>
      </c>
      <c r="L37" s="5"/>
    </row>
    <row r="38" spans="1:12" customHeight="1" ht="105" outlineLevel="3">
      <c r="A38" s="1"/>
      <c r="B38" s="1">
        <v>878618</v>
      </c>
      <c r="C38" s="1" t="s">
        <v>150</v>
      </c>
      <c r="D38" s="1" t="s">
        <v>151</v>
      </c>
      <c r="E38" s="2" t="s">
        <v>152</v>
      </c>
      <c r="F38" s="2" t="s">
        <v>153</v>
      </c>
      <c r="G38" s="2">
        <v>0</v>
      </c>
      <c r="H38" s="2">
        <v>0</v>
      </c>
      <c r="I38" s="1">
        <v>0</v>
      </c>
      <c r="J38" s="3" t="s">
        <v>17</v>
      </c>
      <c r="K38" s="2" t="str">
        <f>J38*4303.69</f>
        <v>0</v>
      </c>
      <c r="L38" s="5"/>
    </row>
    <row r="39" spans="1:12" customHeight="1" ht="105" outlineLevel="3">
      <c r="A39" s="1"/>
      <c r="B39" s="1">
        <v>878619</v>
      </c>
      <c r="C39" s="1" t="s">
        <v>154</v>
      </c>
      <c r="D39" s="1" t="s">
        <v>155</v>
      </c>
      <c r="E39" s="2" t="s">
        <v>156</v>
      </c>
      <c r="F39" s="2" t="s">
        <v>157</v>
      </c>
      <c r="G39" s="2">
        <v>0</v>
      </c>
      <c r="H39" s="2">
        <v>0</v>
      </c>
      <c r="I39" s="1">
        <v>0</v>
      </c>
      <c r="J39" s="3" t="s">
        <v>17</v>
      </c>
      <c r="K39" s="2" t="str">
        <f>J39*5084.71</f>
        <v>0</v>
      </c>
      <c r="L39" s="5"/>
    </row>
    <row r="40" spans="1:12" customHeight="1" ht="105" outlineLevel="3">
      <c r="A40" s="1"/>
      <c r="B40" s="1">
        <v>878620</v>
      </c>
      <c r="C40" s="1" t="s">
        <v>158</v>
      </c>
      <c r="D40" s="1" t="s">
        <v>159</v>
      </c>
      <c r="E40" s="2" t="s">
        <v>160</v>
      </c>
      <c r="F40" s="2" t="s">
        <v>161</v>
      </c>
      <c r="G40" s="2">
        <v>0</v>
      </c>
      <c r="H40" s="2">
        <v>0</v>
      </c>
      <c r="I40" s="1">
        <v>0</v>
      </c>
      <c r="J40" s="3" t="s">
        <v>17</v>
      </c>
      <c r="K40" s="2" t="str">
        <f>J40*5634.95</f>
        <v>0</v>
      </c>
      <c r="L40" s="5"/>
    </row>
    <row r="41" spans="1:12" customHeight="1" ht="105" outlineLevel="3">
      <c r="A41" s="1"/>
      <c r="B41" s="1">
        <v>878621</v>
      </c>
      <c r="C41" s="1" t="s">
        <v>162</v>
      </c>
      <c r="D41" s="1" t="s">
        <v>163</v>
      </c>
      <c r="E41" s="2" t="s">
        <v>164</v>
      </c>
      <c r="F41" s="2" t="s">
        <v>165</v>
      </c>
      <c r="G41" s="2">
        <v>0</v>
      </c>
      <c r="H41" s="2">
        <v>0</v>
      </c>
      <c r="I41" s="1">
        <v>0</v>
      </c>
      <c r="J41" s="3" t="s">
        <v>17</v>
      </c>
      <c r="K41" s="2" t="str">
        <f>J41*6984.36</f>
        <v>0</v>
      </c>
      <c r="L41" s="5"/>
    </row>
    <row r="42" spans="1:12" customHeight="1" ht="105" outlineLevel="3">
      <c r="A42" s="1"/>
      <c r="B42" s="1">
        <v>878622</v>
      </c>
      <c r="C42" s="1" t="s">
        <v>166</v>
      </c>
      <c r="D42" s="1" t="s">
        <v>167</v>
      </c>
      <c r="E42" s="2" t="s">
        <v>168</v>
      </c>
      <c r="F42" s="2" t="s">
        <v>169</v>
      </c>
      <c r="G42" s="2">
        <v>2</v>
      </c>
      <c r="H42" s="2">
        <v>0</v>
      </c>
      <c r="I42" s="1">
        <v>0</v>
      </c>
      <c r="J42" s="3" t="s">
        <v>17</v>
      </c>
      <c r="K42" s="2" t="str">
        <f>J42*8629.13</f>
        <v>0</v>
      </c>
      <c r="L42" s="5"/>
    </row>
    <row r="43" spans="1:12" customHeight="1" ht="105" outlineLevel="3">
      <c r="A43" s="1"/>
      <c r="B43" s="1">
        <v>878628</v>
      </c>
      <c r="C43" s="1" t="s">
        <v>170</v>
      </c>
      <c r="D43" s="1" t="s">
        <v>171</v>
      </c>
      <c r="E43" s="2" t="s">
        <v>172</v>
      </c>
      <c r="F43" s="2" t="s">
        <v>173</v>
      </c>
      <c r="G43" s="2">
        <v>0</v>
      </c>
      <c r="H43" s="2">
        <v>0</v>
      </c>
      <c r="I43" s="1">
        <v>0</v>
      </c>
      <c r="J43" s="3" t="s">
        <v>17</v>
      </c>
      <c r="K43" s="2" t="str">
        <f>J43*4962.29</f>
        <v>0</v>
      </c>
      <c r="L43" s="5"/>
    </row>
    <row r="44" spans="1:12" customHeight="1" ht="105" outlineLevel="3">
      <c r="A44" s="1"/>
      <c r="B44" s="1">
        <v>878629</v>
      </c>
      <c r="C44" s="1" t="s">
        <v>174</v>
      </c>
      <c r="D44" s="1" t="s">
        <v>175</v>
      </c>
      <c r="E44" s="2" t="s">
        <v>176</v>
      </c>
      <c r="F44" s="2" t="s">
        <v>177</v>
      </c>
      <c r="G44" s="2">
        <v>0</v>
      </c>
      <c r="H44" s="2">
        <v>0</v>
      </c>
      <c r="I44" s="1">
        <v>0</v>
      </c>
      <c r="J44" s="3" t="s">
        <v>17</v>
      </c>
      <c r="K44" s="2" t="str">
        <f>J44*5749.02</f>
        <v>0</v>
      </c>
      <c r="L44" s="5"/>
    </row>
    <row r="45" spans="1:12" customHeight="1" ht="105" outlineLevel="3">
      <c r="A45" s="1"/>
      <c r="B45" s="1">
        <v>878630</v>
      </c>
      <c r="C45" s="1" t="s">
        <v>178</v>
      </c>
      <c r="D45" s="1" t="s">
        <v>179</v>
      </c>
      <c r="E45" s="2" t="s">
        <v>180</v>
      </c>
      <c r="F45" s="2" t="s">
        <v>181</v>
      </c>
      <c r="G45" s="2">
        <v>0</v>
      </c>
      <c r="H45" s="2">
        <v>0</v>
      </c>
      <c r="I45" s="1">
        <v>0</v>
      </c>
      <c r="J45" s="3" t="s">
        <v>17</v>
      </c>
      <c r="K45" s="2" t="str">
        <f>J45*6473.30</f>
        <v>0</v>
      </c>
      <c r="L45" s="5"/>
    </row>
    <row r="46" spans="1:12" customHeight="1" ht="105" outlineLevel="3">
      <c r="A46" s="1"/>
      <c r="B46" s="1">
        <v>878631</v>
      </c>
      <c r="C46" s="1" t="s">
        <v>182</v>
      </c>
      <c r="D46" s="1" t="s">
        <v>183</v>
      </c>
      <c r="E46" s="2" t="s">
        <v>184</v>
      </c>
      <c r="F46" s="2" t="s">
        <v>185</v>
      </c>
      <c r="G46" s="2">
        <v>0</v>
      </c>
      <c r="H46" s="2">
        <v>0</v>
      </c>
      <c r="I46" s="1">
        <v>0</v>
      </c>
      <c r="J46" s="3" t="s">
        <v>17</v>
      </c>
      <c r="K46" s="2" t="str">
        <f>J46*8450.02</f>
        <v>0</v>
      </c>
      <c r="L46" s="5"/>
    </row>
    <row r="47" spans="1:12" customHeight="1" ht="105" outlineLevel="3">
      <c r="A47" s="1"/>
      <c r="B47" s="1">
        <v>878632</v>
      </c>
      <c r="C47" s="1" t="s">
        <v>186</v>
      </c>
      <c r="D47" s="1" t="s">
        <v>187</v>
      </c>
      <c r="E47" s="2" t="s">
        <v>188</v>
      </c>
      <c r="F47" s="2" t="s">
        <v>189</v>
      </c>
      <c r="G47" s="2">
        <v>3</v>
      </c>
      <c r="H47" s="2">
        <v>0</v>
      </c>
      <c r="I47" s="1">
        <v>0</v>
      </c>
      <c r="J47" s="3" t="s">
        <v>17</v>
      </c>
      <c r="K47" s="2" t="str">
        <f>J47*9663.13</f>
        <v>0</v>
      </c>
      <c r="L4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28:K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2025-07-12T07:12:33+03:00</dcterms:created>
  <dcterms:modified xsi:type="dcterms:W3CDTF">2025-07-12T07:12:33+03:00</dcterms:modified>
  <dc:title>Untitled Spreadsheet</dc:title>
  <dc:description/>
  <dc:subject/>
  <cp:keywords/>
  <cp:category/>
</cp:coreProperties>
</file>