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<sst xmlns="http://schemas.openxmlformats.org/spreadsheetml/2006/main" uniqueCount="160">
  <si>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</si>
  <si>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</si>
  <si>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</si>
  <si>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</si>
  <si>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</si>
  <si>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</si>
  <si>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</si>
  <si>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</si>
  <si>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</si>
  <si>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</si>
  <si>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Коллекторные шкафы</t>
  </si>
  <si>
    <t>Коллекторные шкафы VALTEC</t>
  </si>
  <si>
    <t>VLC-711001</t>
  </si>
  <si>
    <t>VTc.540.0.01</t>
  </si>
  <si>
    <t>Шкаф коллекторный ШРВ1 (670-760/494/125-195)</t>
  </si>
  <si>
    <t>4 397.00 руб.</t>
  </si>
  <si>
    <t>&gt;10</t>
  </si>
  <si>
    <t>шт</t>
  </si>
  <si>
    <t>VLC-711002</t>
  </si>
  <si>
    <t>VTc.540.0.02</t>
  </si>
  <si>
    <t>Шкаф коллекторный ШРВ2 (670-760/594/125-195)</t>
  </si>
  <si>
    <t>4 767.00 руб.</t>
  </si>
  <si>
    <t>VLC-711003</t>
  </si>
  <si>
    <t>VTc.540.0.03</t>
  </si>
  <si>
    <t>Шкаф коллекторный ШРВ3 (670-760/744/125-195)</t>
  </si>
  <si>
    <t>5 453.00 руб.</t>
  </si>
  <si>
    <t>&gt;25</t>
  </si>
  <si>
    <t>VLC-711004</t>
  </si>
  <si>
    <t>VTc.540.0.04</t>
  </si>
  <si>
    <t>Шкаф коллекторный ШРВ4 (670-760/894/125-195)</t>
  </si>
  <si>
    <t>6 593.00 руб.</t>
  </si>
  <si>
    <t>VLC-711005</t>
  </si>
  <si>
    <t>VTc.540.0.05</t>
  </si>
  <si>
    <t>Шкаф коллекторный ШРВ5 (670-760/1044/125-195)</t>
  </si>
  <si>
    <t>7 499.00 руб.</t>
  </si>
  <si>
    <t>VLC-711006</t>
  </si>
  <si>
    <t>VTc.540.0.06</t>
  </si>
  <si>
    <t>Шкаф коллекторный ШРВ6 (670-760/1194/125-195)</t>
  </si>
  <si>
    <t>8 479.00 руб.</t>
  </si>
  <si>
    <t>VLC-711007</t>
  </si>
  <si>
    <t>VTc.540.0.07</t>
  </si>
  <si>
    <t>Шкаф коллекторный ШРВ7 (670-760/1344/125-195)</t>
  </si>
  <si>
    <t>10 867.00 руб.</t>
  </si>
  <si>
    <t>VLC-711015</t>
  </si>
  <si>
    <t>VTc.541.0.01</t>
  </si>
  <si>
    <t>Шкаф коллекторный ШРН1 (651-691/454/120)</t>
  </si>
  <si>
    <t>3 738.00 руб.</t>
  </si>
  <si>
    <t>&gt;100</t>
  </si>
  <si>
    <t>VLC-711016</t>
  </si>
  <si>
    <t>VTc.541.0.02</t>
  </si>
  <si>
    <t>Шкаф коллекторный ШРН2 (651-691/554/120)</t>
  </si>
  <si>
    <t>4 100.00 руб.</t>
  </si>
  <si>
    <t>VLC-711017</t>
  </si>
  <si>
    <t>VTc.541.0.03</t>
  </si>
  <si>
    <t>Шкаф коллекторный ШРН3 (651-691/704/120)</t>
  </si>
  <si>
    <t>4 758.00 руб.</t>
  </si>
  <si>
    <t>VLC-711018</t>
  </si>
  <si>
    <t>VTc.541.0.04</t>
  </si>
  <si>
    <t>Шкаф коллекторный ШРН4 (651-691/854/120)</t>
  </si>
  <si>
    <t>6 061.00 руб.</t>
  </si>
  <si>
    <t>VLC-711019</t>
  </si>
  <si>
    <t>VTc.541.0.05</t>
  </si>
  <si>
    <t>Шкаф коллекторный ШРН5 (651-691/1004/120)</t>
  </si>
  <si>
    <t>6 886.00 руб.</t>
  </si>
  <si>
    <t>VLC-711020</t>
  </si>
  <si>
    <t>VTc.541.0.06</t>
  </si>
  <si>
    <t>Шкаф коллекторный ШРН6 (651-691/1154/120)</t>
  </si>
  <si>
    <t>7 672.00 руб.</t>
  </si>
  <si>
    <t>VLC-711021</t>
  </si>
  <si>
    <t>VTc.541.0.07</t>
  </si>
  <si>
    <t>Шкаф коллекторный ШРН7 (651-691/1304/120)</t>
  </si>
  <si>
    <t>9 719.00 руб.</t>
  </si>
  <si>
    <t>VLC-711022</t>
  </si>
  <si>
    <t>VTc.541.D.03</t>
  </si>
  <si>
    <t>Шкаф коллекторный ШРНГ3 (651-691/704/135)</t>
  </si>
  <si>
    <t>7 411.00 руб.</t>
  </si>
  <si>
    <t>VLC-711023</t>
  </si>
  <si>
    <t>VTc.541.D.04</t>
  </si>
  <si>
    <t>Шкаф коллекторный ШРНГ4 (651-691/854/135)</t>
  </si>
  <si>
    <t>8 957.00 руб.</t>
  </si>
  <si>
    <t>VLC-711024</t>
  </si>
  <si>
    <t>VTc.541.D.05</t>
  </si>
  <si>
    <t>Шкаф коллекторный ШРНГ5 (651-691/1004/135)</t>
  </si>
  <si>
    <t>10 108.00 руб.</t>
  </si>
  <si>
    <t>VLC-711025</t>
  </si>
  <si>
    <t>VTc.541.D.06</t>
  </si>
  <si>
    <t>Шкаф коллекторный ШРНГ6 (651-691/1154/135)</t>
  </si>
  <si>
    <t>11 607.00 руб.</t>
  </si>
  <si>
    <t>VLC-711026</t>
  </si>
  <si>
    <t>VTc.541.D.07</t>
  </si>
  <si>
    <t>Шкаф коллекторный ШРНГ7 (651-691/1304/135)</t>
  </si>
  <si>
    <t>13 928.00 руб.</t>
  </si>
  <si>
    <t>VLC-711027</t>
  </si>
  <si>
    <t>VTc.541.U.03</t>
  </si>
  <si>
    <t>Шкаф коллекторный ШРНУ3 (650/700/180)</t>
  </si>
  <si>
    <t>9 702.00 руб.</t>
  </si>
  <si>
    <t>VLC-711028</t>
  </si>
  <si>
    <t>VTc.541.U.04</t>
  </si>
  <si>
    <t>Шкаф коллекторный ШРНУ4 (650/850/180)</t>
  </si>
  <si>
    <t>11 534.00 руб.</t>
  </si>
  <si>
    <t>VLC-711029</t>
  </si>
  <si>
    <t>VTc.541.U.05</t>
  </si>
  <si>
    <t>Шкаф коллекторный ШРНУ5 (650/1000/180)</t>
  </si>
  <si>
    <t>13 095.00 руб.</t>
  </si>
  <si>
    <t>VLC-711030</t>
  </si>
  <si>
    <t>VTc.541.U.06</t>
  </si>
  <si>
    <t>Шкаф коллекторный ШРНУ6 (650/1150/180)</t>
  </si>
  <si>
    <t>14 033.00 руб.</t>
  </si>
  <si>
    <t>VLC-711031</t>
  </si>
  <si>
    <t>VTc.541.U.07</t>
  </si>
  <si>
    <t>Шкаф коллекторный ШРНУ7 (650/1300/180)</t>
  </si>
  <si>
    <t>16 147.00 руб.</t>
  </si>
  <si>
    <t>VLC-900877</t>
  </si>
  <si>
    <t>VTc.540.H.03</t>
  </si>
  <si>
    <t>Шкаф коллекторный ШРВ 140-3 (высокий)</t>
  </si>
  <si>
    <t>9 714.00 руб.</t>
  </si>
  <si>
    <t>VLC-900878</t>
  </si>
  <si>
    <t>VTc.540.H.04</t>
  </si>
  <si>
    <t>Шкаф коллекторный ШРВ 140-4 (высокий)</t>
  </si>
  <si>
    <t>11 752.00 руб.</t>
  </si>
  <si>
    <t>VLC-900879</t>
  </si>
  <si>
    <t>VTc.541.H.03</t>
  </si>
  <si>
    <t>Шкаф коллекторный ШРН 180-3 (высокий)</t>
  </si>
  <si>
    <t>13 413.00 руб.</t>
  </si>
  <si>
    <t>VLC-900927</t>
  </si>
  <si>
    <t>VTc.540.H.02</t>
  </si>
  <si>
    <t>Шкаф коллекторный ШРВ 140-2 (высокий)</t>
  </si>
  <si>
    <t>8 453.00 руб.</t>
  </si>
  <si>
    <t>VLC-900928</t>
  </si>
  <si>
    <t>VTc.540.H.05</t>
  </si>
  <si>
    <t>Шкаф коллекторный ШРВ 140-5 (высокий)</t>
  </si>
  <si>
    <t>14 366.00 руб.</t>
  </si>
  <si>
    <t>VLC-900929</t>
  </si>
  <si>
    <t>VTc.540.H.06</t>
  </si>
  <si>
    <t>Шкаф коллекторный ШРВ 140-6 (высокий)</t>
  </si>
  <si>
    <t>14 942.00 руб.</t>
  </si>
  <si>
    <t>VLC-900930</t>
  </si>
  <si>
    <t>VTc.540.H.07</t>
  </si>
  <si>
    <t>Шкаф коллекторный ШРВ 140-7 (высокий)</t>
  </si>
  <si>
    <t>18 987.00 руб.</t>
  </si>
  <si>
    <t>VLC-900931</t>
  </si>
  <si>
    <t>VTc.541.H.02</t>
  </si>
  <si>
    <t>Шкаф коллекторный ШРН 180-2 (высокий)</t>
  </si>
  <si>
    <t>11 364.00 руб.</t>
  </si>
  <si>
    <t>VLC-900932</t>
  </si>
  <si>
    <t>VTc.541.H.04</t>
  </si>
  <si>
    <t>Шкаф коллекторный ШРН 180-4 (высокий)</t>
  </si>
  <si>
    <t>15 943.00 руб.</t>
  </si>
  <si>
    <t>VLC-900933</t>
  </si>
  <si>
    <t>VTc.541.H.05</t>
  </si>
  <si>
    <t>Шкаф коллекторный ШРН 180-5 (высокий)</t>
  </si>
  <si>
    <t>20 507.00 руб.</t>
  </si>
  <si>
    <t>VLC-900934</t>
  </si>
  <si>
    <t>VTc.541.H.06</t>
  </si>
  <si>
    <t>Шкаф коллекторный ШРН 180-6 (высокий)</t>
  </si>
  <si>
    <t>22 048.00 руб.</t>
  </si>
  <si>
    <t>VLC-900935</t>
  </si>
  <si>
    <t>VTc.541.H.07</t>
  </si>
  <si>
    <t>Шкаф коллекторный ШРН 180-7 (высокий)</t>
  </si>
  <si>
    <t>24 624.00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</si>
</sst>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92_86a5_11e9_8101_003048fd731b_409a6958_281f_11ed_a30f_00259070b4871.jpeg"/><Relationship Id="rId2" Type="http://schemas.openxmlformats.org/officeDocument/2006/relationships/image" Target="../media/fae7fe94_86a5_11e9_8101_003048fd731b_409a6959_281f_11ed_a30f_00259070b4872.jpeg"/><Relationship Id="rId3" Type="http://schemas.openxmlformats.org/officeDocument/2006/relationships/image" Target="../media/fae7fe96_86a5_11e9_8101_003048fd731b_409a695a_281f_11ed_a30f_00259070b4873.jpeg"/><Relationship Id="rId4" Type="http://schemas.openxmlformats.org/officeDocument/2006/relationships/image" Target="../media/fae7fe98_86a5_11e9_8101_003048fd731b_409a695b_281f_11ed_a30f_00259070b4874.jpeg"/><Relationship Id="rId5" Type="http://schemas.openxmlformats.org/officeDocument/2006/relationships/image" Target="../media/fae7fe9a_86a5_11e9_8101_003048fd731b_409a695c_281f_11ed_a30f_00259070b4875.jpeg"/><Relationship Id="rId6" Type="http://schemas.openxmlformats.org/officeDocument/2006/relationships/image" Target="../media/fae7fe9c_86a5_11e9_8101_003048fd731b_409a695d_281f_11ed_a30f_00259070b4876.jpeg"/><Relationship Id="rId7" Type="http://schemas.openxmlformats.org/officeDocument/2006/relationships/image" Target="../media/fae7fe9e_86a5_11e9_8101_003048fd731b_409a695e_281f_11ed_a30f_00259070b4877.jpeg"/><Relationship Id="rId8" Type="http://schemas.openxmlformats.org/officeDocument/2006/relationships/image" Target="../media/fae7feae_86a5_11e9_8101_003048fd731b_4396be6a_0312_11ef_a5a4_047c1617b1438.jpeg"/><Relationship Id="rId9" Type="http://schemas.openxmlformats.org/officeDocument/2006/relationships/image" Target="../media/fae7feb0_86a5_11e9_8101_003048fd731b_4396be6d_0312_11ef_a5a4_047c1617b1439.jpeg"/><Relationship Id="rId10" Type="http://schemas.openxmlformats.org/officeDocument/2006/relationships/image" Target="../media/fae7feb2_86a5_11e9_8101_003048fd731b_4396be70_0312_11ef_a5a4_047c1617b14310.jpeg"/><Relationship Id="rId11" Type="http://schemas.openxmlformats.org/officeDocument/2006/relationships/image" Target="../media/fae7feb4_86a5_11e9_8101_003048fd731b_4396be73_0312_11ef_a5a4_047c1617b14311.jpeg"/><Relationship Id="rId12" Type="http://schemas.openxmlformats.org/officeDocument/2006/relationships/image" Target="../media/fae7feb6_86a5_11e9_8101_003048fd731b_4396be76_0312_11ef_a5a4_047c1617b14312.jpeg"/><Relationship Id="rId13" Type="http://schemas.openxmlformats.org/officeDocument/2006/relationships/image" Target="../media/fae7feb8_86a5_11e9_8101_003048fd731b_4396be79_0312_11ef_a5a4_047c1617b14313.jpeg"/><Relationship Id="rId14" Type="http://schemas.openxmlformats.org/officeDocument/2006/relationships/image" Target="../media/fae7feba_86a5_11e9_8101_003048fd731b_4396be7c_0312_11ef_a5a4_047c1617b14314.jpeg"/><Relationship Id="rId15" Type="http://schemas.openxmlformats.org/officeDocument/2006/relationships/image" Target="../media/fae7febc_86a5_11e9_8101_003048fd731b_409a696d_281f_11ed_a30f_00259070b48715.jpeg"/><Relationship Id="rId16" Type="http://schemas.openxmlformats.org/officeDocument/2006/relationships/image" Target="../media/fae7febe_86a5_11e9_8101_003048fd731b_409a696e_281f_11ed_a30f_00259070b48716.jpeg"/><Relationship Id="rId17" Type="http://schemas.openxmlformats.org/officeDocument/2006/relationships/image" Target="../media/fae7fec0_86a5_11e9_8101_003048fd731b_409a696f_281f_11ed_a30f_00259070b48717.jpeg"/><Relationship Id="rId18" Type="http://schemas.openxmlformats.org/officeDocument/2006/relationships/image" Target="../media/fae7fec2_86a5_11e9_8101_003048fd731b_409a6970_281f_11ed_a30f_00259070b48718.jpeg"/><Relationship Id="rId19" Type="http://schemas.openxmlformats.org/officeDocument/2006/relationships/image" Target="../media/fae7fec4_86a5_11e9_8101_003048fd731b_409a6971_281f_11ed_a30f_00259070b48719.jpeg"/><Relationship Id="rId20" Type="http://schemas.openxmlformats.org/officeDocument/2006/relationships/image" Target="../media/4687ac39_ffbc_11e9_810b_003048fd731b_409a6972_281f_11ed_a30f_00259070b48720.jpeg"/><Relationship Id="rId21" Type="http://schemas.openxmlformats.org/officeDocument/2006/relationships/image" Target="../media/4687ac3b_ffbc_11e9_810b_003048fd731b_409a6973_281f_11ed_a30f_00259070b48721.jpeg"/><Relationship Id="rId22" Type="http://schemas.openxmlformats.org/officeDocument/2006/relationships/image" Target="../media/4687ac3d_ffbc_11e9_810b_003048fd731b_409a6974_281f_11ed_a30f_00259070b48722.jpeg"/><Relationship Id="rId23" Type="http://schemas.openxmlformats.org/officeDocument/2006/relationships/image" Target="../media/4687ac3f_ffbc_11e9_810b_003048fd731b_409a6975_281f_11ed_a30f_00259070b48723.jpeg"/><Relationship Id="rId24" Type="http://schemas.openxmlformats.org/officeDocument/2006/relationships/image" Target="../media/4687ac41_ffbc_11e9_810b_003048fd731b_409a6976_281f_11ed_a30f_00259070b48724.jpeg"/><Relationship Id="rId25" Type="http://schemas.openxmlformats.org/officeDocument/2006/relationships/image" Target="../media/0ef53f63_9e75_11ef_a670_047c1617b143_49c4af91_056a_11f0_a6fc_047c1617b14325.jpeg"/><Relationship Id="rId26" Type="http://schemas.openxmlformats.org/officeDocument/2006/relationships/image" Target="../media/0ef53f65_9e75_11ef_a670_047c1617b143_49c4af92_056a_11f0_a6fc_047c1617b14326.jpeg"/><Relationship Id="rId27" Type="http://schemas.openxmlformats.org/officeDocument/2006/relationships/image" Target="../media/0ef53f67_9e75_11ef_a670_047c1617b143_49c4af93_056a_11f0_a6fc_047c1617b14327.jpeg"/><Relationship Id="rId28" Type="http://schemas.openxmlformats.org/officeDocument/2006/relationships/image" Target="../media/af385874_ce99_11ef_a6b4_047c1617b143_1b5db4a0_f93d_11ef_a6ea_047c1617b14328.jpeg"/><Relationship Id="rId29" Type="http://schemas.openxmlformats.org/officeDocument/2006/relationships/image" Target="../media/af385876_ce99_11ef_a6b4_047c1617b143_1b5db4a1_f93d_11ef_a6ea_047c1617b14329.jpeg"/><Relationship Id="rId30" Type="http://schemas.openxmlformats.org/officeDocument/2006/relationships/image" Target="../media/af385878_ce99_11ef_a6b4_047c1617b143_1b5db4a2_f93d_11ef_a6ea_047c1617b14330.jpeg"/><Relationship Id="rId31" Type="http://schemas.openxmlformats.org/officeDocument/2006/relationships/image" Target="../media/af38587a_ce99_11ef_a6b4_047c1617b143_1b5db4a3_f93d_11ef_a6ea_047c1617b14331.jpeg"/><Relationship Id="rId32" Type="http://schemas.openxmlformats.org/officeDocument/2006/relationships/image" Target="../media/af38587c_ce99_11ef_a6b4_047c1617b143_1b5db4a4_f93d_11ef_a6ea_047c1617b14332.jpeg"/><Relationship Id="rId33" Type="http://schemas.openxmlformats.org/officeDocument/2006/relationships/image" Target="../media/af38587e_ce99_11ef_a6b4_047c1617b143_1b5db4a5_f93d_11ef_a6ea_047c1617b14333.jpeg"/><Relationship Id="rId34" Type="http://schemas.openxmlformats.org/officeDocument/2006/relationships/image" Target="../media/af385880_ce99_11ef_a6b4_047c1617b143_1b5db4a6_f93d_11ef_a6ea_047c1617b14334.jpeg"/><Relationship Id="rId35" Type="http://schemas.openxmlformats.org/officeDocument/2006/relationships/image" Target="../media/af385882_ce99_11ef_a6b4_047c1617b143_1b5db4a7_f93d_11ef_a6ea_047c1617b14335.jpeg"/><Relationship Id="rId36" Type="http://schemas.openxmlformats.org/officeDocument/2006/relationships/image" Target="../media/af385884_ce99_11ef_a6b4_047c1617b143_1b5db4a8_f93d_11ef_a6ea_047c1617b143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820667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 t="s">
        <v>16</v>
      </c>
      <c r="I4" s="1">
        <v>0</v>
      </c>
      <c r="J4" s="3" t="s">
        <v>17</v>
      </c>
      <c r="K4" s="2" t="str">
        <f>J4*4397.00</f>
        <v>0</v>
      </c>
      <c r="L4" s="5"/>
    </row>
    <row r="5" spans="1:12" customHeight="1" ht="105" outlineLevel="3">
      <c r="A5" s="1"/>
      <c r="B5" s="1">
        <v>820668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0</v>
      </c>
      <c r="H5" s="2" t="s">
        <v>16</v>
      </c>
      <c r="I5" s="1">
        <v>0</v>
      </c>
      <c r="J5" s="3" t="s">
        <v>17</v>
      </c>
      <c r="K5" s="2" t="str">
        <f>J5*4767.00</f>
        <v>0</v>
      </c>
      <c r="L5" s="5"/>
    </row>
    <row r="6" spans="1:12" customHeight="1" ht="105" outlineLevel="3">
      <c r="A6" s="1"/>
      <c r="B6" s="1">
        <v>820669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0</v>
      </c>
      <c r="H6" s="2" t="s">
        <v>26</v>
      </c>
      <c r="I6" s="1">
        <v>0</v>
      </c>
      <c r="J6" s="3" t="s">
        <v>17</v>
      </c>
      <c r="K6" s="2" t="str">
        <f>J6*5453.00</f>
        <v>0</v>
      </c>
      <c r="L6" s="5"/>
    </row>
    <row r="7" spans="1:12" customHeight="1" ht="105" outlineLevel="3">
      <c r="A7" s="1"/>
      <c r="B7" s="1">
        <v>820670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0</v>
      </c>
      <c r="H7" s="2" t="s">
        <v>26</v>
      </c>
      <c r="I7" s="1">
        <v>0</v>
      </c>
      <c r="J7" s="3" t="s">
        <v>17</v>
      </c>
      <c r="K7" s="2" t="str">
        <f>J7*6593.00</f>
        <v>0</v>
      </c>
      <c r="L7" s="5"/>
    </row>
    <row r="8" spans="1:12" customHeight="1" ht="105" outlineLevel="3">
      <c r="A8" s="1"/>
      <c r="B8" s="1">
        <v>820671</v>
      </c>
      <c r="C8" s="1" t="s">
        <v>31</v>
      </c>
      <c r="D8" s="1" t="s">
        <v>32</v>
      </c>
      <c r="E8" s="2" t="s">
        <v>33</v>
      </c>
      <c r="F8" s="2" t="s">
        <v>34</v>
      </c>
      <c r="G8" s="2">
        <v>0</v>
      </c>
      <c r="H8" s="2" t="s">
        <v>26</v>
      </c>
      <c r="I8" s="1">
        <v>0</v>
      </c>
      <c r="J8" s="3" t="s">
        <v>17</v>
      </c>
      <c r="K8" s="2" t="str">
        <f>J8*7499.00</f>
        <v>0</v>
      </c>
      <c r="L8" s="5"/>
    </row>
    <row r="9" spans="1:12" customHeight="1" ht="105" outlineLevel="3">
      <c r="A9" s="1"/>
      <c r="B9" s="1">
        <v>820672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0</v>
      </c>
      <c r="H9" s="2" t="s">
        <v>16</v>
      </c>
      <c r="I9" s="1">
        <v>0</v>
      </c>
      <c r="J9" s="3" t="s">
        <v>17</v>
      </c>
      <c r="K9" s="2" t="str">
        <f>J9*8479.00</f>
        <v>0</v>
      </c>
      <c r="L9" s="5"/>
    </row>
    <row r="10" spans="1:12" customHeight="1" ht="105" outlineLevel="3">
      <c r="A10" s="1"/>
      <c r="B10" s="1">
        <v>820673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0</v>
      </c>
      <c r="H10" s="2">
        <v>6</v>
      </c>
      <c r="I10" s="1">
        <v>0</v>
      </c>
      <c r="J10" s="3" t="s">
        <v>17</v>
      </c>
      <c r="K10" s="2" t="str">
        <f>J10*10867.00</f>
        <v>0</v>
      </c>
      <c r="L10" s="5"/>
    </row>
    <row r="11" spans="1:12" customHeight="1" ht="105" outlineLevel="3">
      <c r="A11" s="1"/>
      <c r="B11" s="1">
        <v>820681</v>
      </c>
      <c r="C11" s="1" t="s">
        <v>43</v>
      </c>
      <c r="D11" s="1" t="s">
        <v>44</v>
      </c>
      <c r="E11" s="2" t="s">
        <v>45</v>
      </c>
      <c r="F11" s="2" t="s">
        <v>46</v>
      </c>
      <c r="G11" s="2">
        <v>0</v>
      </c>
      <c r="H11" s="2" t="s">
        <v>47</v>
      </c>
      <c r="I11" s="1">
        <v>0</v>
      </c>
      <c r="J11" s="3" t="s">
        <v>17</v>
      </c>
      <c r="K11" s="2" t="str">
        <f>J11*3738.00</f>
        <v>0</v>
      </c>
      <c r="L11" s="5"/>
    </row>
    <row r="12" spans="1:12" customHeight="1" ht="105" outlineLevel="3">
      <c r="A12" s="1"/>
      <c r="B12" s="1">
        <v>820682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0</v>
      </c>
      <c r="H12" s="2" t="s">
        <v>26</v>
      </c>
      <c r="I12" s="1">
        <v>0</v>
      </c>
      <c r="J12" s="3" t="s">
        <v>17</v>
      </c>
      <c r="K12" s="2" t="str">
        <f>J12*4100.00</f>
        <v>0</v>
      </c>
      <c r="L12" s="5"/>
    </row>
    <row r="13" spans="1:12" customHeight="1" ht="105" outlineLevel="3">
      <c r="A13" s="1"/>
      <c r="B13" s="1">
        <v>820683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0</v>
      </c>
      <c r="H13" s="2" t="s">
        <v>26</v>
      </c>
      <c r="I13" s="1">
        <v>0</v>
      </c>
      <c r="J13" s="3" t="s">
        <v>17</v>
      </c>
      <c r="K13" s="2" t="str">
        <f>J13*4758.00</f>
        <v>0</v>
      </c>
      <c r="L13" s="5"/>
    </row>
    <row r="14" spans="1:12" customHeight="1" ht="105" outlineLevel="3">
      <c r="A14" s="1"/>
      <c r="B14" s="1">
        <v>820684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0</v>
      </c>
      <c r="H14" s="2" t="s">
        <v>26</v>
      </c>
      <c r="I14" s="1">
        <v>0</v>
      </c>
      <c r="J14" s="3" t="s">
        <v>17</v>
      </c>
      <c r="K14" s="2" t="str">
        <f>J14*6061.00</f>
        <v>0</v>
      </c>
      <c r="L14" s="5"/>
    </row>
    <row r="15" spans="1:12" customHeight="1" ht="105" outlineLevel="3">
      <c r="A15" s="1"/>
      <c r="B15" s="1">
        <v>820685</v>
      </c>
      <c r="C15" s="1" t="s">
        <v>60</v>
      </c>
      <c r="D15" s="1" t="s">
        <v>61</v>
      </c>
      <c r="E15" s="2" t="s">
        <v>62</v>
      </c>
      <c r="F15" s="2" t="s">
        <v>63</v>
      </c>
      <c r="G15" s="2">
        <v>0</v>
      </c>
      <c r="H15" s="2" t="s">
        <v>16</v>
      </c>
      <c r="I15" s="1">
        <v>0</v>
      </c>
      <c r="J15" s="3" t="s">
        <v>17</v>
      </c>
      <c r="K15" s="2" t="str">
        <f>J15*6886.00</f>
        <v>0</v>
      </c>
      <c r="L15" s="5"/>
    </row>
    <row r="16" spans="1:12" customHeight="1" ht="105" outlineLevel="3">
      <c r="A16" s="1"/>
      <c r="B16" s="1">
        <v>820686</v>
      </c>
      <c r="C16" s="1" t="s">
        <v>64</v>
      </c>
      <c r="D16" s="1" t="s">
        <v>65</v>
      </c>
      <c r="E16" s="2" t="s">
        <v>66</v>
      </c>
      <c r="F16" s="2" t="s">
        <v>67</v>
      </c>
      <c r="G16" s="2">
        <v>0</v>
      </c>
      <c r="H16" s="2" t="s">
        <v>16</v>
      </c>
      <c r="I16" s="1">
        <v>0</v>
      </c>
      <c r="J16" s="3" t="s">
        <v>17</v>
      </c>
      <c r="K16" s="2" t="str">
        <f>J16*7672.00</f>
        <v>0</v>
      </c>
      <c r="L16" s="5"/>
    </row>
    <row r="17" spans="1:12" customHeight="1" ht="105" outlineLevel="3">
      <c r="A17" s="1"/>
      <c r="B17" s="1">
        <v>820687</v>
      </c>
      <c r="C17" s="1" t="s">
        <v>68</v>
      </c>
      <c r="D17" s="1" t="s">
        <v>69</v>
      </c>
      <c r="E17" s="2" t="s">
        <v>70</v>
      </c>
      <c r="F17" s="2" t="s">
        <v>71</v>
      </c>
      <c r="G17" s="2">
        <v>0</v>
      </c>
      <c r="H17" s="2">
        <v>4</v>
      </c>
      <c r="I17" s="1">
        <v>0</v>
      </c>
      <c r="J17" s="3" t="s">
        <v>17</v>
      </c>
      <c r="K17" s="2" t="str">
        <f>J17*9719.00</f>
        <v>0</v>
      </c>
      <c r="L17" s="5"/>
    </row>
    <row r="18" spans="1:12" customHeight="1" ht="105" outlineLevel="3">
      <c r="A18" s="1"/>
      <c r="B18" s="1">
        <v>820688</v>
      </c>
      <c r="C18" s="1" t="s">
        <v>72</v>
      </c>
      <c r="D18" s="1" t="s">
        <v>73</v>
      </c>
      <c r="E18" s="2" t="s">
        <v>74</v>
      </c>
      <c r="F18" s="2" t="s">
        <v>75</v>
      </c>
      <c r="G18" s="2">
        <v>0</v>
      </c>
      <c r="H18" s="2" t="s">
        <v>26</v>
      </c>
      <c r="I18" s="1">
        <v>0</v>
      </c>
      <c r="J18" s="3" t="s">
        <v>17</v>
      </c>
      <c r="K18" s="2" t="str">
        <f>J18*7411.00</f>
        <v>0</v>
      </c>
      <c r="L18" s="5"/>
    </row>
    <row r="19" spans="1:12" customHeight="1" ht="105" outlineLevel="3">
      <c r="A19" s="1"/>
      <c r="B19" s="1">
        <v>820689</v>
      </c>
      <c r="C19" s="1" t="s">
        <v>76</v>
      </c>
      <c r="D19" s="1" t="s">
        <v>77</v>
      </c>
      <c r="E19" s="2" t="s">
        <v>78</v>
      </c>
      <c r="F19" s="2" t="s">
        <v>79</v>
      </c>
      <c r="G19" s="2">
        <v>0</v>
      </c>
      <c r="H19" s="2" t="s">
        <v>26</v>
      </c>
      <c r="I19" s="1">
        <v>0</v>
      </c>
      <c r="J19" s="3" t="s">
        <v>17</v>
      </c>
      <c r="K19" s="2" t="str">
        <f>J19*8957.00</f>
        <v>0</v>
      </c>
      <c r="L19" s="5"/>
    </row>
    <row r="20" spans="1:12" customHeight="1" ht="105" outlineLevel="3">
      <c r="A20" s="1"/>
      <c r="B20" s="1">
        <v>820690</v>
      </c>
      <c r="C20" s="1" t="s">
        <v>80</v>
      </c>
      <c r="D20" s="1" t="s">
        <v>81</v>
      </c>
      <c r="E20" s="2" t="s">
        <v>82</v>
      </c>
      <c r="F20" s="2" t="s">
        <v>83</v>
      </c>
      <c r="G20" s="2">
        <v>1</v>
      </c>
      <c r="H20" s="2" t="s">
        <v>26</v>
      </c>
      <c r="I20" s="1">
        <v>0</v>
      </c>
      <c r="J20" s="3" t="s">
        <v>17</v>
      </c>
      <c r="K20" s="2" t="str">
        <f>J20*10108.00</f>
        <v>0</v>
      </c>
      <c r="L20" s="5"/>
    </row>
    <row r="21" spans="1:12" customHeight="1" ht="105" outlineLevel="3">
      <c r="A21" s="1"/>
      <c r="B21" s="1">
        <v>820691</v>
      </c>
      <c r="C21" s="1" t="s">
        <v>84</v>
      </c>
      <c r="D21" s="1" t="s">
        <v>85</v>
      </c>
      <c r="E21" s="2" t="s">
        <v>86</v>
      </c>
      <c r="F21" s="2" t="s">
        <v>87</v>
      </c>
      <c r="G21" s="2">
        <v>0</v>
      </c>
      <c r="H21" s="2" t="s">
        <v>16</v>
      </c>
      <c r="I21" s="1">
        <v>0</v>
      </c>
      <c r="J21" s="3" t="s">
        <v>17</v>
      </c>
      <c r="K21" s="2" t="str">
        <f>J21*11607.00</f>
        <v>0</v>
      </c>
      <c r="L21" s="5"/>
    </row>
    <row r="22" spans="1:12" customHeight="1" ht="105" outlineLevel="3">
      <c r="A22" s="1"/>
      <c r="B22" s="1">
        <v>820692</v>
      </c>
      <c r="C22" s="1" t="s">
        <v>88</v>
      </c>
      <c r="D22" s="1" t="s">
        <v>89</v>
      </c>
      <c r="E22" s="2" t="s">
        <v>90</v>
      </c>
      <c r="F22" s="2" t="s">
        <v>91</v>
      </c>
      <c r="G22" s="2">
        <v>1</v>
      </c>
      <c r="H22" s="2">
        <v>0</v>
      </c>
      <c r="I22" s="1">
        <v>0</v>
      </c>
      <c r="J22" s="3" t="s">
        <v>17</v>
      </c>
      <c r="K22" s="2" t="str">
        <f>J22*13928.00</f>
        <v>0</v>
      </c>
      <c r="L22" s="5"/>
    </row>
    <row r="23" spans="1:12" customHeight="1" ht="105" outlineLevel="3">
      <c r="A23" s="1"/>
      <c r="B23" s="1">
        <v>824491</v>
      </c>
      <c r="C23" s="1" t="s">
        <v>92</v>
      </c>
      <c r="D23" s="1" t="s">
        <v>93</v>
      </c>
      <c r="E23" s="2" t="s">
        <v>94</v>
      </c>
      <c r="F23" s="2" t="s">
        <v>95</v>
      </c>
      <c r="G23" s="2">
        <v>0</v>
      </c>
      <c r="H23" s="2">
        <v>0</v>
      </c>
      <c r="I23" s="1">
        <v>0</v>
      </c>
      <c r="J23" s="3" t="s">
        <v>17</v>
      </c>
      <c r="K23" s="2" t="str">
        <f>J23*9702.00</f>
        <v>0</v>
      </c>
      <c r="L23" s="5"/>
    </row>
    <row r="24" spans="1:12" customHeight="1" ht="105" outlineLevel="3">
      <c r="A24" s="1"/>
      <c r="B24" s="1">
        <v>824492</v>
      </c>
      <c r="C24" s="1" t="s">
        <v>96</v>
      </c>
      <c r="D24" s="1" t="s">
        <v>97</v>
      </c>
      <c r="E24" s="2" t="s">
        <v>98</v>
      </c>
      <c r="F24" s="2" t="s">
        <v>99</v>
      </c>
      <c r="G24" s="2">
        <v>0</v>
      </c>
      <c r="H24" s="2">
        <v>0</v>
      </c>
      <c r="I24" s="1">
        <v>0</v>
      </c>
      <c r="J24" s="3" t="s">
        <v>17</v>
      </c>
      <c r="K24" s="2" t="str">
        <f>J24*11534.00</f>
        <v>0</v>
      </c>
      <c r="L24" s="5"/>
    </row>
    <row r="25" spans="1:12" customHeight="1" ht="105" outlineLevel="3">
      <c r="A25" s="1"/>
      <c r="B25" s="1">
        <v>824493</v>
      </c>
      <c r="C25" s="1" t="s">
        <v>100</v>
      </c>
      <c r="D25" s="1" t="s">
        <v>101</v>
      </c>
      <c r="E25" s="2" t="s">
        <v>102</v>
      </c>
      <c r="F25" s="2" t="s">
        <v>103</v>
      </c>
      <c r="G25" s="2">
        <v>0</v>
      </c>
      <c r="H25" s="2">
        <v>0</v>
      </c>
      <c r="I25" s="1">
        <v>0</v>
      </c>
      <c r="J25" s="3" t="s">
        <v>17</v>
      </c>
      <c r="K25" s="2" t="str">
        <f>J25*13095.00</f>
        <v>0</v>
      </c>
      <c r="L25" s="5"/>
    </row>
    <row r="26" spans="1:12" customHeight="1" ht="105" outlineLevel="3">
      <c r="A26" s="1"/>
      <c r="B26" s="1">
        <v>824494</v>
      </c>
      <c r="C26" s="1" t="s">
        <v>104</v>
      </c>
      <c r="D26" s="1" t="s">
        <v>105</v>
      </c>
      <c r="E26" s="2" t="s">
        <v>106</v>
      </c>
      <c r="F26" s="2" t="s">
        <v>107</v>
      </c>
      <c r="G26" s="2">
        <v>0</v>
      </c>
      <c r="H26" s="2">
        <v>0</v>
      </c>
      <c r="I26" s="1">
        <v>0</v>
      </c>
      <c r="J26" s="3" t="s">
        <v>17</v>
      </c>
      <c r="K26" s="2" t="str">
        <f>J26*14033.00</f>
        <v>0</v>
      </c>
      <c r="L26" s="5"/>
    </row>
    <row r="27" spans="1:12" customHeight="1" ht="105" outlineLevel="3">
      <c r="A27" s="1"/>
      <c r="B27" s="1">
        <v>824495</v>
      </c>
      <c r="C27" s="1" t="s">
        <v>108</v>
      </c>
      <c r="D27" s="1" t="s">
        <v>109</v>
      </c>
      <c r="E27" s="2" t="s">
        <v>110</v>
      </c>
      <c r="F27" s="2" t="s">
        <v>111</v>
      </c>
      <c r="G27" s="2">
        <v>0</v>
      </c>
      <c r="H27" s="2">
        <v>0</v>
      </c>
      <c r="I27" s="1">
        <v>0</v>
      </c>
      <c r="J27" s="3" t="s">
        <v>17</v>
      </c>
      <c r="K27" s="2" t="str">
        <f>J27*16147.00</f>
        <v>0</v>
      </c>
      <c r="L27" s="5"/>
    </row>
    <row r="28" spans="1:12" customHeight="1" ht="105" outlineLevel="3">
      <c r="A28" s="1"/>
      <c r="B28" s="1">
        <v>889990</v>
      </c>
      <c r="C28" s="1" t="s">
        <v>112</v>
      </c>
      <c r="D28" s="1" t="s">
        <v>113</v>
      </c>
      <c r="E28" s="2" t="s">
        <v>114</v>
      </c>
      <c r="F28" s="2" t="s">
        <v>115</v>
      </c>
      <c r="G28" s="2">
        <v>0</v>
      </c>
      <c r="H28" s="2">
        <v>1</v>
      </c>
      <c r="I28" s="1">
        <v>0</v>
      </c>
      <c r="J28" s="3" t="s">
        <v>17</v>
      </c>
      <c r="K28" s="2" t="str">
        <f>J28*9714.00</f>
        <v>0</v>
      </c>
      <c r="L28" s="5"/>
    </row>
    <row r="29" spans="1:12" customHeight="1" ht="105" outlineLevel="3">
      <c r="A29" s="1"/>
      <c r="B29" s="1">
        <v>889991</v>
      </c>
      <c r="C29" s="1" t="s">
        <v>116</v>
      </c>
      <c r="D29" s="1" t="s">
        <v>117</v>
      </c>
      <c r="E29" s="2" t="s">
        <v>118</v>
      </c>
      <c r="F29" s="2" t="s">
        <v>119</v>
      </c>
      <c r="G29" s="2">
        <v>0</v>
      </c>
      <c r="H29" s="2">
        <v>0</v>
      </c>
      <c r="I29" s="1">
        <v>0</v>
      </c>
      <c r="J29" s="3" t="s">
        <v>17</v>
      </c>
      <c r="K29" s="2" t="str">
        <f>J29*11752.00</f>
        <v>0</v>
      </c>
      <c r="L29" s="5"/>
    </row>
    <row r="30" spans="1:12" customHeight="1" ht="105" outlineLevel="3">
      <c r="A30" s="1"/>
      <c r="B30" s="1">
        <v>889992</v>
      </c>
      <c r="C30" s="1" t="s">
        <v>120</v>
      </c>
      <c r="D30" s="1" t="s">
        <v>121</v>
      </c>
      <c r="E30" s="2" t="s">
        <v>122</v>
      </c>
      <c r="F30" s="2" t="s">
        <v>123</v>
      </c>
      <c r="G30" s="2">
        <v>0</v>
      </c>
      <c r="H30" s="2">
        <v>5</v>
      </c>
      <c r="I30" s="1">
        <v>0</v>
      </c>
      <c r="J30" s="3" t="s">
        <v>17</v>
      </c>
      <c r="K30" s="2" t="str">
        <f>J30*13413.00</f>
        <v>0</v>
      </c>
      <c r="L30" s="5"/>
    </row>
    <row r="31" spans="1:12" customHeight="1" ht="105" outlineLevel="3">
      <c r="A31" s="1"/>
      <c r="B31" s="1">
        <v>889742</v>
      </c>
      <c r="C31" s="1" t="s">
        <v>124</v>
      </c>
      <c r="D31" s="1" t="s">
        <v>125</v>
      </c>
      <c r="E31" s="2" t="s">
        <v>126</v>
      </c>
      <c r="F31" s="2" t="s">
        <v>127</v>
      </c>
      <c r="G31" s="2">
        <v>0</v>
      </c>
      <c r="H31" s="2">
        <v>0</v>
      </c>
      <c r="I31" s="1">
        <v>0</v>
      </c>
      <c r="J31" s="3" t="s">
        <v>17</v>
      </c>
      <c r="K31" s="2" t="str">
        <f>J31*8453.00</f>
        <v>0</v>
      </c>
      <c r="L31" s="5"/>
    </row>
    <row r="32" spans="1:12" customHeight="1" ht="105" outlineLevel="3">
      <c r="A32" s="1"/>
      <c r="B32" s="1">
        <v>889743</v>
      </c>
      <c r="C32" s="1" t="s">
        <v>128</v>
      </c>
      <c r="D32" s="1" t="s">
        <v>129</v>
      </c>
      <c r="E32" s="2" t="s">
        <v>130</v>
      </c>
      <c r="F32" s="2" t="s">
        <v>131</v>
      </c>
      <c r="G32" s="2">
        <v>0</v>
      </c>
      <c r="H32" s="2">
        <v>0</v>
      </c>
      <c r="I32" s="1">
        <v>0</v>
      </c>
      <c r="J32" s="3" t="s">
        <v>17</v>
      </c>
      <c r="K32" s="2" t="str">
        <f>J32*14366.00</f>
        <v>0</v>
      </c>
      <c r="L32" s="5"/>
    </row>
    <row r="33" spans="1:12" customHeight="1" ht="105" outlineLevel="3">
      <c r="A33" s="1"/>
      <c r="B33" s="1">
        <v>889744</v>
      </c>
      <c r="C33" s="1" t="s">
        <v>132</v>
      </c>
      <c r="D33" s="1" t="s">
        <v>133</v>
      </c>
      <c r="E33" s="2" t="s">
        <v>134</v>
      </c>
      <c r="F33" s="2" t="s">
        <v>135</v>
      </c>
      <c r="G33" s="2">
        <v>0</v>
      </c>
      <c r="H33" s="2">
        <v>0</v>
      </c>
      <c r="I33" s="1">
        <v>0</v>
      </c>
      <c r="J33" s="3" t="s">
        <v>17</v>
      </c>
      <c r="K33" s="2" t="str">
        <f>J33*14942.00</f>
        <v>0</v>
      </c>
      <c r="L33" s="5"/>
    </row>
    <row r="34" spans="1:12" customHeight="1" ht="105" outlineLevel="3">
      <c r="A34" s="1"/>
      <c r="B34" s="1">
        <v>889745</v>
      </c>
      <c r="C34" s="1" t="s">
        <v>136</v>
      </c>
      <c r="D34" s="1" t="s">
        <v>137</v>
      </c>
      <c r="E34" s="2" t="s">
        <v>138</v>
      </c>
      <c r="F34" s="2" t="s">
        <v>139</v>
      </c>
      <c r="G34" s="2">
        <v>0</v>
      </c>
      <c r="H34" s="2">
        <v>0</v>
      </c>
      <c r="I34" s="1">
        <v>0</v>
      </c>
      <c r="J34" s="3" t="s">
        <v>17</v>
      </c>
      <c r="K34" s="2" t="str">
        <f>J34*18987.00</f>
        <v>0</v>
      </c>
      <c r="L34" s="5"/>
    </row>
    <row r="35" spans="1:12" customHeight="1" ht="105" outlineLevel="3">
      <c r="A35" s="1"/>
      <c r="B35" s="1">
        <v>889746</v>
      </c>
      <c r="C35" s="1" t="s">
        <v>140</v>
      </c>
      <c r="D35" s="1" t="s">
        <v>141</v>
      </c>
      <c r="E35" s="2" t="s">
        <v>142</v>
      </c>
      <c r="F35" s="2" t="s">
        <v>143</v>
      </c>
      <c r="G35" s="2">
        <v>0</v>
      </c>
      <c r="H35" s="2">
        <v>3</v>
      </c>
      <c r="I35" s="1">
        <v>0</v>
      </c>
      <c r="J35" s="3" t="s">
        <v>17</v>
      </c>
      <c r="K35" s="2" t="str">
        <f>J35*11364.00</f>
        <v>0</v>
      </c>
      <c r="L35" s="5"/>
    </row>
    <row r="36" spans="1:12" customHeight="1" ht="105" outlineLevel="3">
      <c r="A36" s="1"/>
      <c r="B36" s="1">
        <v>889747</v>
      </c>
      <c r="C36" s="1" t="s">
        <v>144</v>
      </c>
      <c r="D36" s="1" t="s">
        <v>145</v>
      </c>
      <c r="E36" s="2" t="s">
        <v>146</v>
      </c>
      <c r="F36" s="2" t="s">
        <v>147</v>
      </c>
      <c r="G36" s="2">
        <v>0</v>
      </c>
      <c r="H36" s="2">
        <v>0</v>
      </c>
      <c r="I36" s="1">
        <v>0</v>
      </c>
      <c r="J36" s="3" t="s">
        <v>17</v>
      </c>
      <c r="K36" s="2" t="str">
        <f>J36*15943.00</f>
        <v>0</v>
      </c>
      <c r="L36" s="5"/>
    </row>
    <row r="37" spans="1:12" customHeight="1" ht="105" outlineLevel="3">
      <c r="A37" s="1"/>
      <c r="B37" s="1">
        <v>889748</v>
      </c>
      <c r="C37" s="1" t="s">
        <v>148</v>
      </c>
      <c r="D37" s="1" t="s">
        <v>149</v>
      </c>
      <c r="E37" s="2" t="s">
        <v>150</v>
      </c>
      <c r="F37" s="2" t="s">
        <v>151</v>
      </c>
      <c r="G37" s="2">
        <v>0</v>
      </c>
      <c r="H37" s="2">
        <v>0</v>
      </c>
      <c r="I37" s="1">
        <v>0</v>
      </c>
      <c r="J37" s="3" t="s">
        <v>17</v>
      </c>
      <c r="K37" s="2" t="str">
        <f>J37*20507.00</f>
        <v>0</v>
      </c>
      <c r="L37" s="5"/>
    </row>
    <row r="38" spans="1:12" customHeight="1" ht="105" outlineLevel="3">
      <c r="A38" s="1"/>
      <c r="B38" s="1">
        <v>889749</v>
      </c>
      <c r="C38" s="1" t="s">
        <v>152</v>
      </c>
      <c r="D38" s="1" t="s">
        <v>153</v>
      </c>
      <c r="E38" s="2" t="s">
        <v>154</v>
      </c>
      <c r="F38" s="2" t="s">
        <v>155</v>
      </c>
      <c r="G38" s="2">
        <v>0</v>
      </c>
      <c r="H38" s="2">
        <v>0</v>
      </c>
      <c r="I38" s="1">
        <v>0</v>
      </c>
      <c r="J38" s="3" t="s">
        <v>17</v>
      </c>
      <c r="K38" s="2" t="str">
        <f>J38*22048.00</f>
        <v>0</v>
      </c>
      <c r="L38" s="5"/>
    </row>
    <row r="39" spans="1:12" customHeight="1" ht="105" outlineLevel="3">
      <c r="A39" s="1"/>
      <c r="B39" s="1">
        <v>889750</v>
      </c>
      <c r="C39" s="1" t="s">
        <v>156</v>
      </c>
      <c r="D39" s="1" t="s">
        <v>157</v>
      </c>
      <c r="E39" s="2" t="s">
        <v>158</v>
      </c>
      <c r="F39" s="2" t="s">
        <v>159</v>
      </c>
      <c r="G39" s="2">
        <v>0</v>
      </c>
      <c r="H39" s="2">
        <v>0</v>
      </c>
      <c r="I39" s="1">
        <v>0</v>
      </c>
      <c r="J39" s="3" t="s">
        <v>17</v>
      </c>
      <c r="K39" s="2" t="str">
        <f>J39*24624.00</f>
        <v>0</v>
      </c>
      <c r="L3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2026-03-11T16:35:46+03:00</dcterms:created>
  <dcterms:modified xsi:type="dcterms:W3CDTF">2026-03-11T16:35:46+03:00</dcterms:modified>
  <dc:title>Untitled Spreadsheet</dc:title>
  <dc:description/>
  <dc:subject/>
  <cp:keywords/>
  <cp:category/>
</cp:coreProperties>
</file>