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<sst xmlns="http://schemas.openxmlformats.org/spreadsheetml/2006/main" uniqueCount="200">
  <si>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</si>
  <si>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</si>
  <si>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</si>
  <si>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</si>
  <si>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</si>
  <si>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</si>
  <si>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</si>
  <si>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</si>
  <si>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</si>
  <si>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</si>
  <si>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ГАЗА</t>
  </si>
  <si>
    <t>Газовые краны  VALTEC</t>
  </si>
  <si>
    <t>VLC-511001</t>
  </si>
  <si>
    <t>VT.271.N.04</t>
  </si>
  <si>
    <t>Кран шар. газ. VALGAS, стальная рукоятка 1/2" вн.-вн. (16 /144шт)</t>
  </si>
  <si>
    <t>712.00 руб.</t>
  </si>
  <si>
    <t>&gt;10</t>
  </si>
  <si>
    <t>&gt;100</t>
  </si>
  <si>
    <t>шт</t>
  </si>
  <si>
    <t>VLC-511002</t>
  </si>
  <si>
    <t>VT.271.N.05</t>
  </si>
  <si>
    <t>Кран шар. газ. VALGAS, стальная рукоятка 3/4" вн.-вн. (9 /81шт)</t>
  </si>
  <si>
    <t>1 217.00 руб.</t>
  </si>
  <si>
    <t>VLC-511003</t>
  </si>
  <si>
    <t>VT.271.N.06</t>
  </si>
  <si>
    <t>Кран шар. газ. VALGAS, стальная рукоятка 1" вн.-вн. (6 /72шт)</t>
  </si>
  <si>
    <t>1 788.00 руб.</t>
  </si>
  <si>
    <t>VLC-511004</t>
  </si>
  <si>
    <t>VT.272.N.04</t>
  </si>
  <si>
    <t>Кран шар. газ. VALGAS, стальная рукоятка 1/2" вн.-нар. (16 /144шт)</t>
  </si>
  <si>
    <t>753.00 руб.</t>
  </si>
  <si>
    <t>VLC-511005</t>
  </si>
  <si>
    <t>VT.272.N.05</t>
  </si>
  <si>
    <t>Кран шар. газ. VALGAS, стальная рукоятка 3/4" вн.-нар. (9 /81шт)</t>
  </si>
  <si>
    <t>1 291.00 руб.</t>
  </si>
  <si>
    <t>&gt;50</t>
  </si>
  <si>
    <t>VLC-511006</t>
  </si>
  <si>
    <t>VT.277.N.04</t>
  </si>
  <si>
    <t>Кран шар. газ. VALGAS, рукоятка бабочка 1/2" вн.-вн. (6 /144шт)</t>
  </si>
  <si>
    <t>608.00 руб.</t>
  </si>
  <si>
    <t>VLC-511007</t>
  </si>
  <si>
    <t>VT.277.N.05</t>
  </si>
  <si>
    <t>Кран шар. газ. VALGAS, рукоятка бабочка 3/4" вн.-вн. (9 /81шт)</t>
  </si>
  <si>
    <t>1 100.00 руб.</t>
  </si>
  <si>
    <t>VLC-511008</t>
  </si>
  <si>
    <t>VT.278.N.04</t>
  </si>
  <si>
    <t>Кран шар. газ. VALGAS, рукоятка бабочка 1/2" вн.-нар. (16 /144шт)</t>
  </si>
  <si>
    <t>711.00 руб.</t>
  </si>
  <si>
    <t>VLC-511009</t>
  </si>
  <si>
    <t>VT.278.N.05</t>
  </si>
  <si>
    <t>Кран шар. газ. VALGAS, рукоятка бабочка 3/4" вн.-нар. (9 /81шт)</t>
  </si>
  <si>
    <t>1 209.00 руб.</t>
  </si>
  <si>
    <t>Краны газовые VIEIR</t>
  </si>
  <si>
    <t>ZAG-110001</t>
  </si>
  <si>
    <t>VRQ210-01</t>
  </si>
  <si>
    <t>Кран газовый VR вн-вн 1/2 бабочка (14/112шт)</t>
  </si>
  <si>
    <t>443.28 руб.</t>
  </si>
  <si>
    <t>ZAG-110002</t>
  </si>
  <si>
    <t>VRQ210-02</t>
  </si>
  <si>
    <t>Кран газовый VR вн-вн 3/4  бабочка (10/80шт)</t>
  </si>
  <si>
    <t>569.71 руб.</t>
  </si>
  <si>
    <t>ZAG-110003</t>
  </si>
  <si>
    <t>VRQ210-03</t>
  </si>
  <si>
    <t>Кран газовый VR вн-вн 1  бабочка (10/60шт)</t>
  </si>
  <si>
    <t>922.25 руб.</t>
  </si>
  <si>
    <t>ZAG-110004</t>
  </si>
  <si>
    <t>VRQ211-01</t>
  </si>
  <si>
    <t>Кран газовый VR вн-нар 1/2  бабочка (14/112шт)</t>
  </si>
  <si>
    <t>409.06 руб.</t>
  </si>
  <si>
    <t>&gt;25</t>
  </si>
  <si>
    <t>ZAG-110005</t>
  </si>
  <si>
    <t>VRQ211-02</t>
  </si>
  <si>
    <t>Кран газовый VR вн-нар 3/4  бабочка (10/80шт)</t>
  </si>
  <si>
    <t>599.46 руб.</t>
  </si>
  <si>
    <t>ZAG-110006</t>
  </si>
  <si>
    <t>VRQ211-03</t>
  </si>
  <si>
    <t>Кран газовый VR вн-нар 1  бабочка (10/60шт)</t>
  </si>
  <si>
    <t>956.46 руб.</t>
  </si>
  <si>
    <t>ZAG-110007</t>
  </si>
  <si>
    <t>VRQ212-01</t>
  </si>
  <si>
    <t>Кран газовый VR вн-вн 1/2 ручка (14/112шт)</t>
  </si>
  <si>
    <t>423.94 руб.</t>
  </si>
  <si>
    <t>ZAG-110008</t>
  </si>
  <si>
    <t>VRQ212-02</t>
  </si>
  <si>
    <t>Кран газовый VR вн-вн 3/4  ручка (10/80шт)</t>
  </si>
  <si>
    <t>578.64 руб.</t>
  </si>
  <si>
    <t>ZAG-110009</t>
  </si>
  <si>
    <t>VRQ212-03</t>
  </si>
  <si>
    <t>Кран газовый VR вн-вн 1  ручка (10/60шт)</t>
  </si>
  <si>
    <t>896.96 руб.</t>
  </si>
  <si>
    <t>ZAG-110010</t>
  </si>
  <si>
    <t>VRQ213-01</t>
  </si>
  <si>
    <t>Кран газовый VR вн-нар 1/2  ручка (14/112шт)</t>
  </si>
  <si>
    <t>435.84 руб.</t>
  </si>
  <si>
    <t>ZAG-110011</t>
  </si>
  <si>
    <t>VRQ213-02</t>
  </si>
  <si>
    <t>Кран газовый VR вн-нар 3/4  ручка (10/80шт)</t>
  </si>
  <si>
    <t>603.93 руб.</t>
  </si>
  <si>
    <t>ZAG-110012</t>
  </si>
  <si>
    <t>VRQ213-03</t>
  </si>
  <si>
    <t>Кран газовый VR вн-нар 1  ручка (10/60шт)</t>
  </si>
  <si>
    <t>917.79 руб.</t>
  </si>
  <si>
    <t>ZAG-110013</t>
  </si>
  <si>
    <t>VRQ214-01</t>
  </si>
  <si>
    <t>Кран газовый УГЛОВОЙ VIEIR вн-вн 1/2  бабочка (10/120шт)</t>
  </si>
  <si>
    <t>377.83 руб.</t>
  </si>
  <si>
    <t>ZAG-110014</t>
  </si>
  <si>
    <t>VRQ214-02</t>
  </si>
  <si>
    <t>Кран газовый УГЛОВОЙ VIEIR вн-нар 1/2  бабочка (10/120шт)</t>
  </si>
  <si>
    <t>367.41 руб.</t>
  </si>
  <si>
    <t>Краны газовые ZEGOR</t>
  </si>
  <si>
    <t>ZGR-000140</t>
  </si>
  <si>
    <t>GB11</t>
  </si>
  <si>
    <t>Кран шаровый газовый Zegor полнопроходной Pn40 латунь никель 1/2" вн-вн бабочка (20/120шт)</t>
  </si>
  <si>
    <t>390.00 руб.</t>
  </si>
  <si>
    <t>ZGR-000141</t>
  </si>
  <si>
    <t>GB12</t>
  </si>
  <si>
    <t>Кран шаровый газовый Zegor полнопроходной Pn40 латунь никель 3/4" вн-вн бабочка (шт)</t>
  </si>
  <si>
    <t>0.00 руб.</t>
  </si>
  <si>
    <t>ZGR-000142</t>
  </si>
  <si>
    <t>Кран шаровый газовый Zegor полнопроходной Pn40 латунь никель 1" вн-вн бабочка (шт)</t>
  </si>
  <si>
    <t>ZGR-000143</t>
  </si>
  <si>
    <t>GN11</t>
  </si>
  <si>
    <t>Кран шаровый газовый Zegor полнопроходной Pn40 латунь никель 1/2" вн-нар бабочка (20/120шт)</t>
  </si>
  <si>
    <t>431.59 руб.</t>
  </si>
  <si>
    <t>ZGR-000144</t>
  </si>
  <si>
    <t>GN12</t>
  </si>
  <si>
    <t>Кран шаровый газовый Zegor полнопроходной Pn40 латунь никель 3/4" вн-нар бабочка (шт)</t>
  </si>
  <si>
    <t>562.76 руб.</t>
  </si>
  <si>
    <t>ZGR-000145</t>
  </si>
  <si>
    <t>Кран шаровый газовый Zegor полнопроходной Pn40 латунь никель 1" вн-нар бабочка (шт)</t>
  </si>
  <si>
    <t>ZGR-000152</t>
  </si>
  <si>
    <t>GNR11</t>
  </si>
  <si>
    <t>Кран шаровый газовый Zegor полнопроходной Pn40 латунь никель 1/2" вн-нар ручка (20/120шт)</t>
  </si>
  <si>
    <t>423.41 руб.</t>
  </si>
  <si>
    <t>ZGR-000153</t>
  </si>
  <si>
    <t>GNR12</t>
  </si>
  <si>
    <t>Кран шаровый газовый Zegor полнопроходной Pn40 латунь никель 3/4" вн-нар ручка (шт)</t>
  </si>
  <si>
    <t>ZGR-000154</t>
  </si>
  <si>
    <t>Кран шаровый газовый Zegor полнопроходной Pn40 латунь никель 1" вн-нар ручка (шт)</t>
  </si>
  <si>
    <t>Краны газовые БАЗ</t>
  </si>
  <si>
    <t>Краны газовые БАЗ желтые</t>
  </si>
  <si>
    <t>BAZ-100130</t>
  </si>
  <si>
    <t>БАЗ.А10.0.15.40</t>
  </si>
  <si>
    <t>БАЗ латунь ГАЗ кран 11Б27п Ду15 вр/вр рычаг PN40 (60шт)</t>
  </si>
  <si>
    <t>368.46 руб.</t>
  </si>
  <si>
    <t>BAZ-100131</t>
  </si>
  <si>
    <t>БАЗ.А10.0.20.40</t>
  </si>
  <si>
    <t>БАЗ латунь ГАЗ кран 11Б27п Ду20 вр/вр рычаг PN40 (50шт)</t>
  </si>
  <si>
    <t>499.94 руб.</t>
  </si>
  <si>
    <t>BAZ-100132</t>
  </si>
  <si>
    <t>БАЗ.А10.0.25.40</t>
  </si>
  <si>
    <t>БАЗ латунь ГАЗ кран 11Б27п Ду25 вр/вр рычаг PN40 (25шт)</t>
  </si>
  <si>
    <t>928.73 руб.</t>
  </si>
  <si>
    <t>BAZ-100133</t>
  </si>
  <si>
    <t>БАЗ.А10.0.32.40</t>
  </si>
  <si>
    <t>БАЗ латунь ГАЗ кран 11Б27п Ду32 вр/вр рычаг PN40 (15шт)</t>
  </si>
  <si>
    <t>1 540.83 руб.</t>
  </si>
  <si>
    <t>BAZ-100134</t>
  </si>
  <si>
    <t>БАЗ.А10.0.40.40</t>
  </si>
  <si>
    <t>БАЗ латунь ГАЗ кран 11Б27п Ду40 вр/вр рычаг PN40 (10шт)</t>
  </si>
  <si>
    <t>2 410.12 руб.</t>
  </si>
  <si>
    <t>BAZ-100135</t>
  </si>
  <si>
    <t>БАЗ.А10.0.50.40</t>
  </si>
  <si>
    <t>БАЗ латунь ГАЗ кран 11Б27п Ду50 вр/вр рычаг PN40 (6шт)</t>
  </si>
  <si>
    <t>3 990.51 руб.</t>
  </si>
  <si>
    <t>BAZ-100136</t>
  </si>
  <si>
    <t>БАЗ.А10.1.15.40</t>
  </si>
  <si>
    <t>БАЗ латунь ГАЗ кран 11Б27п Ду15 вр/вр бабочка PN40 (60шт)</t>
  </si>
  <si>
    <t>363.48 руб.</t>
  </si>
  <si>
    <t>BAZ-100137</t>
  </si>
  <si>
    <t>БАЗ.А10.1.20.40</t>
  </si>
  <si>
    <t>БАЗ латунь ГАЗ кран 11Б27п Ду20 вр/вр бабочка PN40 (50шт)</t>
  </si>
  <si>
    <t>BAZ-100138</t>
  </si>
  <si>
    <t>БАЗ.А10.1.25.40</t>
  </si>
  <si>
    <t>БАЗ латунь ГАЗ кран 11Б27п Ду25 вр/вр бабочка PN40 (25шт)</t>
  </si>
  <si>
    <t>972.16 руб.</t>
  </si>
  <si>
    <t>BAZ-100139</t>
  </si>
  <si>
    <t>БАЗ.А11.0.15.40</t>
  </si>
  <si>
    <t>БАЗ латунь ГАЗ кран 11Б27п Ду15 вр/нр рычаг PN40 (60шт)</t>
  </si>
  <si>
    <t>389.23 руб.</t>
  </si>
  <si>
    <t>BAZ-100140</t>
  </si>
  <si>
    <t>БАЗ.А11.0.20.40</t>
  </si>
  <si>
    <t>БАЗ латунь ГАЗ кран 11Б27п Ду20 вр/нр рычаг PN40 (50шт)</t>
  </si>
  <si>
    <t>572.06 руб.</t>
  </si>
  <si>
    <t>BAZ-100141</t>
  </si>
  <si>
    <t>БАЗ.А11.0.25.40</t>
  </si>
  <si>
    <t>БАЗ латунь ГАЗ кран 11Б27п Ду25 вр/нр рычаг PN40 (25шт)</t>
  </si>
  <si>
    <t>1 005.05 руб.</t>
  </si>
  <si>
    <t>BAZ-100143</t>
  </si>
  <si>
    <t>БАЗ.А11.1.15.40</t>
  </si>
  <si>
    <t>БАЗ латунь ГАЗ кран 11Б27п Ду15 вр/нр бабочка PN40 (60шт)</t>
  </si>
  <si>
    <t>379.91 руб.</t>
  </si>
  <si>
    <t>BAZ-100144</t>
  </si>
  <si>
    <t>БАЗ.А11.1.20.40</t>
  </si>
  <si>
    <t>БАЗ латунь ГАЗ кран 11Б27п Ду20 вр/нр бабочка PN40 (50шт)</t>
  </si>
  <si>
    <t>577.79 руб.</t>
  </si>
  <si>
    <t>BAZ-100145</t>
  </si>
  <si>
    <t>БАЗ.А11.1.25.40</t>
  </si>
  <si>
    <t>БАЗ латунь ГАЗ кран 11Б27п Ду25 вр/нр бабочка PN40  (25шт)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</si>
</sst>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0cfdf3_86a5_11e9_8101_003048fd731b_d2eca903_2820_11ed_a30f_00259070b4871.jpeg"/><Relationship Id="rId2" Type="http://schemas.openxmlformats.org/officeDocument/2006/relationships/image" Target="../media/3d0cfdf7_86a5_11e9_8101_003048fd731b_d2eca907_2820_11ed_a30f_00259070b4872.jpeg"/><Relationship Id="rId3" Type="http://schemas.openxmlformats.org/officeDocument/2006/relationships/image" Target="../media/3d0cfdfb_86a5_11e9_8101_003048fd731b_d2eca90b_2820_11ed_a30f_00259070b4873.jpeg"/><Relationship Id="rId4" Type="http://schemas.openxmlformats.org/officeDocument/2006/relationships/image" Target="../media/3d0cfdff_86a5_11e9_8101_003048fd731b_d2eca90f_2820_11ed_a30f_00259070b4874.jpeg"/><Relationship Id="rId5" Type="http://schemas.openxmlformats.org/officeDocument/2006/relationships/image" Target="../media/3d0cfe03_86a5_11e9_8101_003048fd731b_e48cc7b0_2821_11ed_a30f_00259070b4875.jpeg"/><Relationship Id="rId6" Type="http://schemas.openxmlformats.org/officeDocument/2006/relationships/image" Target="../media/3d0cfe07_86a5_11e9_8101_003048fd731b_e48cc7b4_2821_11ed_a30f_00259070b4876.jpeg"/><Relationship Id="rId7" Type="http://schemas.openxmlformats.org/officeDocument/2006/relationships/image" Target="../media/3d0cfe0b_86a5_11e9_8101_003048fd731b_e48cc7b8_2821_11ed_a30f_00259070b4877.jpeg"/><Relationship Id="rId8" Type="http://schemas.openxmlformats.org/officeDocument/2006/relationships/image" Target="../media/3d0cfe0f_86a5_11e9_8101_003048fd731b_e48cc7bc_2821_11ed_a30f_00259070b4878.jpeg"/><Relationship Id="rId9" Type="http://schemas.openxmlformats.org/officeDocument/2006/relationships/image" Target="../media/3d0cfe13_86a5_11e9_8101_003048fd731b_e48cc7c0_2821_11ed_a30f_00259070b4879.jpeg"/><Relationship Id="rId10" Type="http://schemas.openxmlformats.org/officeDocument/2006/relationships/image" Target="../media/4687ac67_ffbc_11e9_810b_003048fd731b_e48cc7c4_2821_11ed_a30f_00259070b48710.jpeg"/><Relationship Id="rId11" Type="http://schemas.openxmlformats.org/officeDocument/2006/relationships/image" Target="../media/4687ac69_ffbc_11e9_810b_003048fd731b_e48cc7c5_2821_11ed_a30f_00259070b48711.jpeg"/><Relationship Id="rId12" Type="http://schemas.openxmlformats.org/officeDocument/2006/relationships/image" Target="../media/4687ac6b_ffbc_11e9_810b_003048fd731b_e48cc7c6_2821_11ed_a30f_00259070b48712.jpeg"/><Relationship Id="rId13" Type="http://schemas.openxmlformats.org/officeDocument/2006/relationships/image" Target="../media/4687ac6d_ffbc_11e9_810b_003048fd731b_e48cc7c7_2821_11ed_a30f_00259070b48713.jpeg"/><Relationship Id="rId14" Type="http://schemas.openxmlformats.org/officeDocument/2006/relationships/image" Target="../media/4687ac6f_ffbc_11e9_810b_003048fd731b_e48cc7c8_2821_11ed_a30f_00259070b48714.jpeg"/><Relationship Id="rId15" Type="http://schemas.openxmlformats.org/officeDocument/2006/relationships/image" Target="../media/4687ac71_ffbc_11e9_810b_003048fd731b_e48cc7c9_2821_11ed_a30f_00259070b48715.jpeg"/><Relationship Id="rId16" Type="http://schemas.openxmlformats.org/officeDocument/2006/relationships/image" Target="../media/4687ac73_ffbc_11e9_810b_003048fd731b_e48cc7ca_2821_11ed_a30f_00259070b48716.jpeg"/><Relationship Id="rId17" Type="http://schemas.openxmlformats.org/officeDocument/2006/relationships/image" Target="../media/4687ac75_ffbc_11e9_810b_003048fd731b_e48cc7cb_2821_11ed_a30f_00259070b48717.jpeg"/><Relationship Id="rId18" Type="http://schemas.openxmlformats.org/officeDocument/2006/relationships/image" Target="../media/4687ac77_ffbc_11e9_810b_003048fd731b_e48cc7cc_2821_11ed_a30f_00259070b48718.jpeg"/><Relationship Id="rId19" Type="http://schemas.openxmlformats.org/officeDocument/2006/relationships/image" Target="../media/4687ac79_ffbc_11e9_810b_003048fd731b_e48cc7cd_2821_11ed_a30f_00259070b48719.jpeg"/><Relationship Id="rId20" Type="http://schemas.openxmlformats.org/officeDocument/2006/relationships/image" Target="../media/4687ac7b_ffbc_11e9_810b_003048fd731b_e48cc7ce_2821_11ed_a30f_00259070b48720.jpeg"/><Relationship Id="rId21" Type="http://schemas.openxmlformats.org/officeDocument/2006/relationships/image" Target="../media/4687ac7d_ffbc_11e9_810b_003048fd731b_e48cc7cf_2821_11ed_a30f_00259070b48721.jpeg"/><Relationship Id="rId22" Type="http://schemas.openxmlformats.org/officeDocument/2006/relationships/image" Target="../media/32cd9608_0918_11eb_81b8_003048fd731b_e48cc7d0_2821_11ed_a30f_00259070b48722.jpeg"/><Relationship Id="rId23" Type="http://schemas.openxmlformats.org/officeDocument/2006/relationships/image" Target="../media/32cd960a_0918_11eb_81b8_003048fd731b_e48cc7d1_2821_11ed_a30f_00259070b48723.jpeg"/><Relationship Id="rId24" Type="http://schemas.openxmlformats.org/officeDocument/2006/relationships/image" Target="../media/6652a147_b63d_11ec_a26a_00259070b487_14e1e0d0_f93d_11ef_a6ea_047c1617b14324.jpeg"/><Relationship Id="rId25" Type="http://schemas.openxmlformats.org/officeDocument/2006/relationships/image" Target="../media/6652a149_b63d_11ec_a26a_00259070b487_14e1e0d1_f93d_11ef_a6ea_047c1617b14325.jpeg"/><Relationship Id="rId26" Type="http://schemas.openxmlformats.org/officeDocument/2006/relationships/image" Target="../media/6652a14b_b63d_11ec_a26a_00259070b487_14e1e0d2_f93d_11ef_a6ea_047c1617b14326.jpeg"/><Relationship Id="rId27" Type="http://schemas.openxmlformats.org/officeDocument/2006/relationships/image" Target="../media/6652a14d_b63d_11ec_a26a_00259070b487_14e1e0d3_f93d_11ef_a6ea_047c1617b14327.jpeg"/><Relationship Id="rId28" Type="http://schemas.openxmlformats.org/officeDocument/2006/relationships/image" Target="../media/6652a14f_b63d_11ec_a26a_00259070b487_14e1e0d4_f93d_11ef_a6ea_047c1617b14328.jpeg"/><Relationship Id="rId29" Type="http://schemas.openxmlformats.org/officeDocument/2006/relationships/image" Target="../media/6652a151_b63d_11ec_a26a_00259070b487_14e1e0d5_f93d_11ef_a6ea_047c1617b14329.jpeg"/><Relationship Id="rId30" Type="http://schemas.openxmlformats.org/officeDocument/2006/relationships/image" Target="../media/6652a153_b63d_11ec_a26a_00259070b487_14e1e0d6_f93d_11ef_a6ea_047c1617b14330.jpeg"/><Relationship Id="rId31" Type="http://schemas.openxmlformats.org/officeDocument/2006/relationships/image" Target="../media/6652a155_b63d_11ec_a26a_00259070b487_14e1e0d7_f93d_11ef_a6ea_047c1617b14331.jpeg"/><Relationship Id="rId32" Type="http://schemas.openxmlformats.org/officeDocument/2006/relationships/image" Target="../media/6652a157_b63d_11ec_a26a_00259070b487_14e1e0d8_f93d_11ef_a6ea_047c1617b14332.jpeg"/><Relationship Id="rId33" Type="http://schemas.openxmlformats.org/officeDocument/2006/relationships/image" Target="../media/b4307ed6_d80d_11ee_a56a_047c1617b143_365b9b00_0312_11ef_a5a4_047c1617b14333.jpeg"/><Relationship Id="rId34" Type="http://schemas.openxmlformats.org/officeDocument/2006/relationships/image" Target="../media/b4307ed8_d80d_11ee_a56a_047c1617b143_365b9b03_0312_11ef_a5a4_047c1617b14334.jpeg"/><Relationship Id="rId35" Type="http://schemas.openxmlformats.org/officeDocument/2006/relationships/image" Target="../media/b4307eda_d80d_11ee_a56a_047c1617b143_365b9b06_0312_11ef_a5a4_047c1617b14335.jpeg"/><Relationship Id="rId36" Type="http://schemas.openxmlformats.org/officeDocument/2006/relationships/image" Target="../media/b4307edc_d80d_11ee_a56a_047c1617b143_365b9b09_0312_11ef_a5a4_047c1617b14336.jpeg"/><Relationship Id="rId37" Type="http://schemas.openxmlformats.org/officeDocument/2006/relationships/image" Target="../media/b4307ede_d80d_11ee_a56a_047c1617b143_365b9b0c_0312_11ef_a5a4_047c1617b14337.jpeg"/><Relationship Id="rId38" Type="http://schemas.openxmlformats.org/officeDocument/2006/relationships/image" Target="../media/b4307ee0_d80d_11ee_a56a_047c1617b143_365b9b0f_0312_11ef_a5a4_047c1617b14338.jpeg"/><Relationship Id="rId39" Type="http://schemas.openxmlformats.org/officeDocument/2006/relationships/image" Target="../media/b4307ee2_d80d_11ee_a56a_047c1617b143_365b9b12_0312_11ef_a5a4_047c1617b14339.jpeg"/><Relationship Id="rId40" Type="http://schemas.openxmlformats.org/officeDocument/2006/relationships/image" Target="../media/b4307ee4_d80d_11ee_a56a_047c1617b143_365b9b15_0312_11ef_a5a4_047c1617b14340.jpeg"/><Relationship Id="rId41" Type="http://schemas.openxmlformats.org/officeDocument/2006/relationships/image" Target="../media/b4307ee6_d80d_11ee_a56a_047c1617b143_365b9b18_0312_11ef_a5a4_047c1617b14341.jpeg"/><Relationship Id="rId42" Type="http://schemas.openxmlformats.org/officeDocument/2006/relationships/image" Target="../media/b4307ee8_d80d_11ee_a56a_047c1617b143_365b9b1b_0312_11ef_a5a4_047c1617b14342.jpeg"/><Relationship Id="rId43" Type="http://schemas.openxmlformats.org/officeDocument/2006/relationships/image" Target="../media/b4307eea_d80d_11ee_a56a_047c1617b143_365b9b1e_0312_11ef_a5a4_047c1617b14343.jpeg"/><Relationship Id="rId44" Type="http://schemas.openxmlformats.org/officeDocument/2006/relationships/image" Target="../media/b4307eec_d80d_11ee_a56a_047c1617b143_365b9b21_0312_11ef_a5a4_047c1617b14344.jpeg"/><Relationship Id="rId45" Type="http://schemas.openxmlformats.org/officeDocument/2006/relationships/image" Target="../media/b4307ef0_d80d_11ee_a56a_047c1617b143_365b9b24_0312_11ef_a5a4_047c1617b14345.jpeg"/><Relationship Id="rId46" Type="http://schemas.openxmlformats.org/officeDocument/2006/relationships/image" Target="../media/b4307ef2_d80d_11ee_a56a_047c1617b143_365b9b27_0312_11ef_a5a4_047c1617b14346.jpeg"/><Relationship Id="rId47" Type="http://schemas.openxmlformats.org/officeDocument/2006/relationships/image" Target="../media/b4307ef4_d80d_11ee_a56a_047c1617b143_365b9b2a_0312_11ef_a5a4_047c1617b1434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810944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J4*712.00</f>
        <v>0</v>
      </c>
      <c r="L4" s="5"/>
    </row>
    <row r="5" spans="1:12" customHeight="1" ht="105" outlineLevel="3">
      <c r="A5" s="1"/>
      <c r="B5" s="1">
        <v>810945</v>
      </c>
      <c r="C5" s="1" t="s">
        <v>19</v>
      </c>
      <c r="D5" s="1" t="s">
        <v>20</v>
      </c>
      <c r="E5" s="2" t="s">
        <v>21</v>
      </c>
      <c r="F5" s="2" t="s">
        <v>22</v>
      </c>
      <c r="G5" s="2" t="s">
        <v>16</v>
      </c>
      <c r="H5" s="2" t="s">
        <v>17</v>
      </c>
      <c r="I5" s="1">
        <v>0</v>
      </c>
      <c r="J5" s="3" t="s">
        <v>18</v>
      </c>
      <c r="K5" s="2" t="str">
        <f>J5*1217.00</f>
        <v>0</v>
      </c>
      <c r="L5" s="5"/>
    </row>
    <row r="6" spans="1:12" customHeight="1" ht="105" outlineLevel="3">
      <c r="A6" s="1"/>
      <c r="B6" s="1">
        <v>810946</v>
      </c>
      <c r="C6" s="1" t="s">
        <v>23</v>
      </c>
      <c r="D6" s="1" t="s">
        <v>24</v>
      </c>
      <c r="E6" s="2" t="s">
        <v>25</v>
      </c>
      <c r="F6" s="2" t="s">
        <v>26</v>
      </c>
      <c r="G6" s="2">
        <v>0</v>
      </c>
      <c r="H6" s="2" t="s">
        <v>17</v>
      </c>
      <c r="I6" s="1">
        <v>0</v>
      </c>
      <c r="J6" s="3" t="s">
        <v>18</v>
      </c>
      <c r="K6" s="2" t="str">
        <f>J6*1788.00</f>
        <v>0</v>
      </c>
      <c r="L6" s="5"/>
    </row>
    <row r="7" spans="1:12" customHeight="1" ht="105" outlineLevel="3">
      <c r="A7" s="1"/>
      <c r="B7" s="1">
        <v>810947</v>
      </c>
      <c r="C7" s="1" t="s">
        <v>27</v>
      </c>
      <c r="D7" s="1" t="s">
        <v>28</v>
      </c>
      <c r="E7" s="2" t="s">
        <v>29</v>
      </c>
      <c r="F7" s="2" t="s">
        <v>30</v>
      </c>
      <c r="G7" s="2" t="s">
        <v>16</v>
      </c>
      <c r="H7" s="2" t="s">
        <v>17</v>
      </c>
      <c r="I7" s="1">
        <v>0</v>
      </c>
      <c r="J7" s="3" t="s">
        <v>18</v>
      </c>
      <c r="K7" s="2" t="str">
        <f>J7*753.00</f>
        <v>0</v>
      </c>
      <c r="L7" s="5"/>
    </row>
    <row r="8" spans="1:12" customHeight="1" ht="105" outlineLevel="3">
      <c r="A8" s="1"/>
      <c r="B8" s="1">
        <v>810948</v>
      </c>
      <c r="C8" s="1" t="s">
        <v>31</v>
      </c>
      <c r="D8" s="1" t="s">
        <v>32</v>
      </c>
      <c r="E8" s="2" t="s">
        <v>33</v>
      </c>
      <c r="F8" s="2" t="s">
        <v>34</v>
      </c>
      <c r="G8" s="2" t="s">
        <v>16</v>
      </c>
      <c r="H8" s="2" t="s">
        <v>35</v>
      </c>
      <c r="I8" s="1">
        <v>0</v>
      </c>
      <c r="J8" s="3" t="s">
        <v>18</v>
      </c>
      <c r="K8" s="2" t="str">
        <f>J8*1291.00</f>
        <v>0</v>
      </c>
      <c r="L8" s="5"/>
    </row>
    <row r="9" spans="1:12" customHeight="1" ht="105" outlineLevel="3">
      <c r="A9" s="1"/>
      <c r="B9" s="1">
        <v>810949</v>
      </c>
      <c r="C9" s="1" t="s">
        <v>36</v>
      </c>
      <c r="D9" s="1" t="s">
        <v>37</v>
      </c>
      <c r="E9" s="2" t="s">
        <v>38</v>
      </c>
      <c r="F9" s="2" t="s">
        <v>39</v>
      </c>
      <c r="G9" s="2" t="s">
        <v>16</v>
      </c>
      <c r="H9" s="2" t="s">
        <v>35</v>
      </c>
      <c r="I9" s="1">
        <v>0</v>
      </c>
      <c r="J9" s="3" t="s">
        <v>18</v>
      </c>
      <c r="K9" s="2" t="str">
        <f>J9*608.00</f>
        <v>0</v>
      </c>
      <c r="L9" s="5"/>
    </row>
    <row r="10" spans="1:12" customHeight="1" ht="105" outlineLevel="3">
      <c r="A10" s="1"/>
      <c r="B10" s="1">
        <v>810950</v>
      </c>
      <c r="C10" s="1" t="s">
        <v>40</v>
      </c>
      <c r="D10" s="1" t="s">
        <v>41</v>
      </c>
      <c r="E10" s="2" t="s">
        <v>42</v>
      </c>
      <c r="F10" s="2" t="s">
        <v>43</v>
      </c>
      <c r="G10" s="2">
        <v>10</v>
      </c>
      <c r="H10" s="2" t="s">
        <v>35</v>
      </c>
      <c r="I10" s="1">
        <v>0</v>
      </c>
      <c r="J10" s="3" t="s">
        <v>18</v>
      </c>
      <c r="K10" s="2" t="str">
        <f>J10*1100.00</f>
        <v>0</v>
      </c>
      <c r="L10" s="5"/>
    </row>
    <row r="11" spans="1:12" customHeight="1" ht="105" outlineLevel="3">
      <c r="A11" s="1"/>
      <c r="B11" s="1">
        <v>810951</v>
      </c>
      <c r="C11" s="1" t="s">
        <v>44</v>
      </c>
      <c r="D11" s="1" t="s">
        <v>45</v>
      </c>
      <c r="E11" s="2" t="s">
        <v>46</v>
      </c>
      <c r="F11" s="2" t="s">
        <v>47</v>
      </c>
      <c r="G11" s="2" t="s">
        <v>16</v>
      </c>
      <c r="H11" s="2" t="s">
        <v>17</v>
      </c>
      <c r="I11" s="1">
        <v>0</v>
      </c>
      <c r="J11" s="3" t="s">
        <v>18</v>
      </c>
      <c r="K11" s="2" t="str">
        <f>J11*711.00</f>
        <v>0</v>
      </c>
      <c r="L11" s="5"/>
    </row>
    <row r="12" spans="1:12" customHeight="1" ht="105" outlineLevel="3">
      <c r="A12" s="1"/>
      <c r="B12" s="1">
        <v>810952</v>
      </c>
      <c r="C12" s="1" t="s">
        <v>48</v>
      </c>
      <c r="D12" s="1" t="s">
        <v>49</v>
      </c>
      <c r="E12" s="2" t="s">
        <v>50</v>
      </c>
      <c r="F12" s="2" t="s">
        <v>51</v>
      </c>
      <c r="G12" s="2">
        <v>9</v>
      </c>
      <c r="H12" s="2" t="s">
        <v>16</v>
      </c>
      <c r="I12" s="1">
        <v>0</v>
      </c>
      <c r="J12" s="3" t="s">
        <v>18</v>
      </c>
      <c r="K12" s="2" t="str">
        <f>J12*1209.00</f>
        <v>0</v>
      </c>
      <c r="L12" s="5"/>
    </row>
    <row r="13" spans="1:12" outlineLevel="1">
      <c r="A13" s="7" t="s">
        <v>52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5"/>
    </row>
    <row r="14" spans="1:12" customHeight="1" ht="105" outlineLevel="3">
      <c r="A14" s="1"/>
      <c r="B14" s="1">
        <v>824514</v>
      </c>
      <c r="C14" s="1" t="s">
        <v>53</v>
      </c>
      <c r="D14" s="1" t="s">
        <v>54</v>
      </c>
      <c r="E14" s="2" t="s">
        <v>55</v>
      </c>
      <c r="F14" s="2" t="s">
        <v>56</v>
      </c>
      <c r="G14" s="2" t="s">
        <v>16</v>
      </c>
      <c r="H14" s="2">
        <v>0</v>
      </c>
      <c r="I14" s="1">
        <v>0</v>
      </c>
      <c r="J14" s="3" t="s">
        <v>18</v>
      </c>
      <c r="K14" s="2" t="str">
        <f>J14*443.28</f>
        <v>0</v>
      </c>
      <c r="L14" s="5"/>
    </row>
    <row r="15" spans="1:12" customHeight="1" ht="105" outlineLevel="3">
      <c r="A15" s="1"/>
      <c r="B15" s="1">
        <v>824515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6</v>
      </c>
      <c r="H15" s="2">
        <v>0</v>
      </c>
      <c r="I15" s="1">
        <v>10</v>
      </c>
      <c r="J15" s="3" t="s">
        <v>18</v>
      </c>
      <c r="K15" s="2" t="str">
        <f>J15*569.71</f>
        <v>0</v>
      </c>
      <c r="L15" s="5"/>
    </row>
    <row r="16" spans="1:12" customHeight="1" ht="105" outlineLevel="3">
      <c r="A16" s="1"/>
      <c r="B16" s="1">
        <v>824516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>
        <v>0</v>
      </c>
      <c r="I16" s="1">
        <v>0</v>
      </c>
      <c r="J16" s="3" t="s">
        <v>18</v>
      </c>
      <c r="K16" s="2" t="str">
        <f>J16*922.25</f>
        <v>0</v>
      </c>
      <c r="L16" s="5"/>
    </row>
    <row r="17" spans="1:12" customHeight="1" ht="105" outlineLevel="3">
      <c r="A17" s="1"/>
      <c r="B17" s="1">
        <v>824517</v>
      </c>
      <c r="C17" s="1" t="s">
        <v>65</v>
      </c>
      <c r="D17" s="1" t="s">
        <v>66</v>
      </c>
      <c r="E17" s="2" t="s">
        <v>67</v>
      </c>
      <c r="F17" s="2" t="s">
        <v>68</v>
      </c>
      <c r="G17" s="2" t="s">
        <v>69</v>
      </c>
      <c r="H17" s="2">
        <v>0</v>
      </c>
      <c r="I17" s="1">
        <v>0</v>
      </c>
      <c r="J17" s="3" t="s">
        <v>18</v>
      </c>
      <c r="K17" s="2" t="str">
        <f>J17*409.06</f>
        <v>0</v>
      </c>
      <c r="L17" s="5"/>
    </row>
    <row r="18" spans="1:12" customHeight="1" ht="105" outlineLevel="3">
      <c r="A18" s="1"/>
      <c r="B18" s="1">
        <v>824518</v>
      </c>
      <c r="C18" s="1" t="s">
        <v>70</v>
      </c>
      <c r="D18" s="1" t="s">
        <v>71</v>
      </c>
      <c r="E18" s="2" t="s">
        <v>72</v>
      </c>
      <c r="F18" s="2" t="s">
        <v>73</v>
      </c>
      <c r="G18" s="2" t="s">
        <v>16</v>
      </c>
      <c r="H18" s="2">
        <v>0</v>
      </c>
      <c r="I18" s="1">
        <v>10</v>
      </c>
      <c r="J18" s="3" t="s">
        <v>18</v>
      </c>
      <c r="K18" s="2" t="str">
        <f>J18*599.46</f>
        <v>0</v>
      </c>
      <c r="L18" s="5"/>
    </row>
    <row r="19" spans="1:12" customHeight="1" ht="105" outlineLevel="3">
      <c r="A19" s="1"/>
      <c r="B19" s="1">
        <v>824519</v>
      </c>
      <c r="C19" s="1" t="s">
        <v>74</v>
      </c>
      <c r="D19" s="1" t="s">
        <v>75</v>
      </c>
      <c r="E19" s="2" t="s">
        <v>76</v>
      </c>
      <c r="F19" s="2" t="s">
        <v>77</v>
      </c>
      <c r="G19" s="2">
        <v>0</v>
      </c>
      <c r="H19" s="2">
        <v>0</v>
      </c>
      <c r="I19" s="1">
        <v>0</v>
      </c>
      <c r="J19" s="3" t="s">
        <v>18</v>
      </c>
      <c r="K19" s="2" t="str">
        <f>J19*956.46</f>
        <v>0</v>
      </c>
      <c r="L19" s="5"/>
    </row>
    <row r="20" spans="1:12" customHeight="1" ht="105" outlineLevel="3">
      <c r="A20" s="1"/>
      <c r="B20" s="1">
        <v>824520</v>
      </c>
      <c r="C20" s="1" t="s">
        <v>78</v>
      </c>
      <c r="D20" s="1" t="s">
        <v>79</v>
      </c>
      <c r="E20" s="2" t="s">
        <v>80</v>
      </c>
      <c r="F20" s="2" t="s">
        <v>81</v>
      </c>
      <c r="G20" s="2">
        <v>0</v>
      </c>
      <c r="H20" s="2">
        <v>0</v>
      </c>
      <c r="I20" s="1">
        <v>0</v>
      </c>
      <c r="J20" s="3" t="s">
        <v>18</v>
      </c>
      <c r="K20" s="2" t="str">
        <f>J20*423.94</f>
        <v>0</v>
      </c>
      <c r="L20" s="5"/>
    </row>
    <row r="21" spans="1:12" customHeight="1" ht="105" outlineLevel="3">
      <c r="A21" s="1"/>
      <c r="B21" s="1">
        <v>824521</v>
      </c>
      <c r="C21" s="1" t="s">
        <v>82</v>
      </c>
      <c r="D21" s="1" t="s">
        <v>83</v>
      </c>
      <c r="E21" s="2" t="s">
        <v>84</v>
      </c>
      <c r="F21" s="2" t="s">
        <v>85</v>
      </c>
      <c r="G21" s="2">
        <v>0</v>
      </c>
      <c r="H21" s="2">
        <v>0</v>
      </c>
      <c r="I21" s="1">
        <v>0</v>
      </c>
      <c r="J21" s="3" t="s">
        <v>18</v>
      </c>
      <c r="K21" s="2" t="str">
        <f>J21*578.64</f>
        <v>0</v>
      </c>
      <c r="L21" s="5"/>
    </row>
    <row r="22" spans="1:12" customHeight="1" ht="105" outlineLevel="3">
      <c r="A22" s="1"/>
      <c r="B22" s="1">
        <v>824522</v>
      </c>
      <c r="C22" s="1" t="s">
        <v>86</v>
      </c>
      <c r="D22" s="1" t="s">
        <v>87</v>
      </c>
      <c r="E22" s="2" t="s">
        <v>88</v>
      </c>
      <c r="F22" s="2" t="s">
        <v>89</v>
      </c>
      <c r="G22" s="2">
        <v>0</v>
      </c>
      <c r="H22" s="2">
        <v>0</v>
      </c>
      <c r="I22" s="1">
        <v>0</v>
      </c>
      <c r="J22" s="3" t="s">
        <v>18</v>
      </c>
      <c r="K22" s="2" t="str">
        <f>J22*896.96</f>
        <v>0</v>
      </c>
      <c r="L22" s="5"/>
    </row>
    <row r="23" spans="1:12" customHeight="1" ht="105" outlineLevel="3">
      <c r="A23" s="1"/>
      <c r="B23" s="1">
        <v>824523</v>
      </c>
      <c r="C23" s="1" t="s">
        <v>90</v>
      </c>
      <c r="D23" s="1" t="s">
        <v>91</v>
      </c>
      <c r="E23" s="2" t="s">
        <v>92</v>
      </c>
      <c r="F23" s="2" t="s">
        <v>93</v>
      </c>
      <c r="G23" s="2">
        <v>0</v>
      </c>
      <c r="H23" s="2">
        <v>0</v>
      </c>
      <c r="I23" s="1">
        <v>0</v>
      </c>
      <c r="J23" s="3" t="s">
        <v>18</v>
      </c>
      <c r="K23" s="2" t="str">
        <f>J23*435.84</f>
        <v>0</v>
      </c>
      <c r="L23" s="5"/>
    </row>
    <row r="24" spans="1:12" customHeight="1" ht="105" outlineLevel="3">
      <c r="A24" s="1"/>
      <c r="B24" s="1">
        <v>824524</v>
      </c>
      <c r="C24" s="1" t="s">
        <v>94</v>
      </c>
      <c r="D24" s="1" t="s">
        <v>95</v>
      </c>
      <c r="E24" s="2" t="s">
        <v>96</v>
      </c>
      <c r="F24" s="2" t="s">
        <v>97</v>
      </c>
      <c r="G24" s="2">
        <v>0</v>
      </c>
      <c r="H24" s="2">
        <v>0</v>
      </c>
      <c r="I24" s="1">
        <v>0</v>
      </c>
      <c r="J24" s="3" t="s">
        <v>18</v>
      </c>
      <c r="K24" s="2" t="str">
        <f>J24*603.93</f>
        <v>0</v>
      </c>
      <c r="L24" s="5"/>
    </row>
    <row r="25" spans="1:12" customHeight="1" ht="105" outlineLevel="3">
      <c r="A25" s="1"/>
      <c r="B25" s="1">
        <v>824525</v>
      </c>
      <c r="C25" s="1" t="s">
        <v>98</v>
      </c>
      <c r="D25" s="1" t="s">
        <v>99</v>
      </c>
      <c r="E25" s="2" t="s">
        <v>100</v>
      </c>
      <c r="F25" s="2" t="s">
        <v>101</v>
      </c>
      <c r="G25" s="2">
        <v>0</v>
      </c>
      <c r="H25" s="2">
        <v>0</v>
      </c>
      <c r="I25" s="1">
        <v>0</v>
      </c>
      <c r="J25" s="3" t="s">
        <v>18</v>
      </c>
      <c r="K25" s="2" t="str">
        <f>J25*917.79</f>
        <v>0</v>
      </c>
      <c r="L25" s="5"/>
    </row>
    <row r="26" spans="1:12" customHeight="1" ht="105" outlineLevel="3">
      <c r="A26" s="1"/>
      <c r="B26" s="1">
        <v>829303</v>
      </c>
      <c r="C26" s="1" t="s">
        <v>102</v>
      </c>
      <c r="D26" s="1" t="s">
        <v>103</v>
      </c>
      <c r="E26" s="2" t="s">
        <v>104</v>
      </c>
      <c r="F26" s="2" t="s">
        <v>105</v>
      </c>
      <c r="G26" s="2">
        <v>5</v>
      </c>
      <c r="H26" s="2">
        <v>0</v>
      </c>
      <c r="I26" s="1">
        <v>0</v>
      </c>
      <c r="J26" s="3" t="s">
        <v>18</v>
      </c>
      <c r="K26" s="2" t="str">
        <f>J26*377.83</f>
        <v>0</v>
      </c>
      <c r="L26" s="5"/>
    </row>
    <row r="27" spans="1:12" customHeight="1" ht="105" outlineLevel="3">
      <c r="A27" s="1"/>
      <c r="B27" s="1">
        <v>829304</v>
      </c>
      <c r="C27" s="1" t="s">
        <v>106</v>
      </c>
      <c r="D27" s="1" t="s">
        <v>107</v>
      </c>
      <c r="E27" s="2" t="s">
        <v>108</v>
      </c>
      <c r="F27" s="2" t="s">
        <v>109</v>
      </c>
      <c r="G27" s="2" t="s">
        <v>16</v>
      </c>
      <c r="H27" s="2">
        <v>0</v>
      </c>
      <c r="I27" s="1">
        <v>0</v>
      </c>
      <c r="J27" s="3" t="s">
        <v>18</v>
      </c>
      <c r="K27" s="2" t="str">
        <f>J27*367.41</f>
        <v>0</v>
      </c>
      <c r="L27" s="5"/>
    </row>
    <row r="28" spans="1:12" outlineLevel="1">
      <c r="A28" s="7" t="s">
        <v>110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5"/>
    </row>
    <row r="29" spans="1:12" customHeight="1" ht="105" outlineLevel="3">
      <c r="A29" s="1"/>
      <c r="B29" s="1">
        <v>859037</v>
      </c>
      <c r="C29" s="1" t="s">
        <v>111</v>
      </c>
      <c r="D29" s="1" t="s">
        <v>112</v>
      </c>
      <c r="E29" s="2" t="s">
        <v>113</v>
      </c>
      <c r="F29" s="2" t="s">
        <v>114</v>
      </c>
      <c r="G29" s="2" t="s">
        <v>35</v>
      </c>
      <c r="H29" s="2">
        <v>0</v>
      </c>
      <c r="I29" s="1">
        <v>0</v>
      </c>
      <c r="J29" s="3" t="s">
        <v>18</v>
      </c>
      <c r="K29" s="2" t="str">
        <f>J29*390.00</f>
        <v>0</v>
      </c>
      <c r="L29" s="5"/>
    </row>
    <row r="30" spans="1:12" customHeight="1" ht="105" outlineLevel="3">
      <c r="A30" s="1"/>
      <c r="B30" s="1">
        <v>859038</v>
      </c>
      <c r="C30" s="1" t="s">
        <v>115</v>
      </c>
      <c r="D30" s="1" t="s">
        <v>116</v>
      </c>
      <c r="E30" s="2" t="s">
        <v>117</v>
      </c>
      <c r="F30" s="2" t="s">
        <v>118</v>
      </c>
      <c r="G30" s="2">
        <v>0</v>
      </c>
      <c r="H30" s="2">
        <v>0</v>
      </c>
      <c r="I30" s="1">
        <v>0</v>
      </c>
      <c r="J30" s="3" t="s">
        <v>18</v>
      </c>
      <c r="K30" s="2" t="str">
        <f>J30*0.00</f>
        <v>0</v>
      </c>
      <c r="L30" s="5"/>
    </row>
    <row r="31" spans="1:12" customHeight="1" ht="105" outlineLevel="3">
      <c r="A31" s="1"/>
      <c r="B31" s="1">
        <v>859039</v>
      </c>
      <c r="C31" s="1" t="s">
        <v>119</v>
      </c>
      <c r="D31" s="1"/>
      <c r="E31" s="2" t="s">
        <v>120</v>
      </c>
      <c r="F31" s="2" t="s">
        <v>118</v>
      </c>
      <c r="G31" s="2">
        <v>0</v>
      </c>
      <c r="H31" s="2">
        <v>0</v>
      </c>
      <c r="I31" s="1">
        <v>0</v>
      </c>
      <c r="J31" s="3" t="s">
        <v>18</v>
      </c>
      <c r="K31" s="2" t="str">
        <f>J31*0.00</f>
        <v>0</v>
      </c>
      <c r="L31" s="5"/>
    </row>
    <row r="32" spans="1:12" customHeight="1" ht="105" outlineLevel="3">
      <c r="A32" s="1"/>
      <c r="B32" s="1">
        <v>859040</v>
      </c>
      <c r="C32" s="1" t="s">
        <v>121</v>
      </c>
      <c r="D32" s="1" t="s">
        <v>122</v>
      </c>
      <c r="E32" s="2" t="s">
        <v>123</v>
      </c>
      <c r="F32" s="2" t="s">
        <v>124</v>
      </c>
      <c r="G32" s="2" t="s">
        <v>17</v>
      </c>
      <c r="H32" s="2">
        <v>0</v>
      </c>
      <c r="I32" s="1">
        <v>0</v>
      </c>
      <c r="J32" s="3" t="s">
        <v>18</v>
      </c>
      <c r="K32" s="2" t="str">
        <f>J32*431.59</f>
        <v>0</v>
      </c>
      <c r="L32" s="5"/>
    </row>
    <row r="33" spans="1:12" customHeight="1" ht="105" outlineLevel="3">
      <c r="A33" s="1"/>
      <c r="B33" s="1">
        <v>859041</v>
      </c>
      <c r="C33" s="1" t="s">
        <v>125</v>
      </c>
      <c r="D33" s="1" t="s">
        <v>126</v>
      </c>
      <c r="E33" s="2" t="s">
        <v>127</v>
      </c>
      <c r="F33" s="2" t="s">
        <v>128</v>
      </c>
      <c r="G33" s="2">
        <v>0</v>
      </c>
      <c r="H33" s="2">
        <v>0</v>
      </c>
      <c r="I33" s="1">
        <v>0</v>
      </c>
      <c r="J33" s="3" t="s">
        <v>18</v>
      </c>
      <c r="K33" s="2" t="str">
        <f>J33*562.76</f>
        <v>0</v>
      </c>
      <c r="L33" s="5"/>
    </row>
    <row r="34" spans="1:12" customHeight="1" ht="105" outlineLevel="3">
      <c r="A34" s="1"/>
      <c r="B34" s="1">
        <v>859042</v>
      </c>
      <c r="C34" s="1" t="s">
        <v>129</v>
      </c>
      <c r="D34" s="1"/>
      <c r="E34" s="2" t="s">
        <v>130</v>
      </c>
      <c r="F34" s="2" t="s">
        <v>118</v>
      </c>
      <c r="G34" s="2">
        <v>0</v>
      </c>
      <c r="H34" s="2">
        <v>0</v>
      </c>
      <c r="I34" s="1">
        <v>0</v>
      </c>
      <c r="J34" s="3" t="s">
        <v>18</v>
      </c>
      <c r="K34" s="2" t="str">
        <f>J34*0.00</f>
        <v>0</v>
      </c>
      <c r="L34" s="5"/>
    </row>
    <row r="35" spans="1:12" customHeight="1" ht="105" outlineLevel="3">
      <c r="A35" s="1"/>
      <c r="B35" s="1">
        <v>859043</v>
      </c>
      <c r="C35" s="1" t="s">
        <v>131</v>
      </c>
      <c r="D35" s="1" t="s">
        <v>132</v>
      </c>
      <c r="E35" s="2" t="s">
        <v>133</v>
      </c>
      <c r="F35" s="2" t="s">
        <v>134</v>
      </c>
      <c r="G35" s="2" t="s">
        <v>16</v>
      </c>
      <c r="H35" s="2">
        <v>0</v>
      </c>
      <c r="I35" s="1">
        <v>0</v>
      </c>
      <c r="J35" s="3" t="s">
        <v>18</v>
      </c>
      <c r="K35" s="2" t="str">
        <f>J35*423.41</f>
        <v>0</v>
      </c>
      <c r="L35" s="5"/>
    </row>
    <row r="36" spans="1:12" customHeight="1" ht="105" outlineLevel="3">
      <c r="A36" s="1"/>
      <c r="B36" s="1">
        <v>859044</v>
      </c>
      <c r="C36" s="1" t="s">
        <v>135</v>
      </c>
      <c r="D36" s="1" t="s">
        <v>136</v>
      </c>
      <c r="E36" s="2" t="s">
        <v>137</v>
      </c>
      <c r="F36" s="2" t="s">
        <v>118</v>
      </c>
      <c r="G36" s="2">
        <v>0</v>
      </c>
      <c r="H36" s="2">
        <v>0</v>
      </c>
      <c r="I36" s="1">
        <v>0</v>
      </c>
      <c r="J36" s="3" t="s">
        <v>18</v>
      </c>
      <c r="K36" s="2" t="str">
        <f>J36*0.00</f>
        <v>0</v>
      </c>
      <c r="L36" s="5"/>
    </row>
    <row r="37" spans="1:12" customHeight="1" ht="105" outlineLevel="3">
      <c r="A37" s="1"/>
      <c r="B37" s="1">
        <v>859045</v>
      </c>
      <c r="C37" s="1" t="s">
        <v>138</v>
      </c>
      <c r="D37" s="1"/>
      <c r="E37" s="2" t="s">
        <v>139</v>
      </c>
      <c r="F37" s="2" t="s">
        <v>118</v>
      </c>
      <c r="G37" s="2">
        <v>0</v>
      </c>
      <c r="H37" s="2">
        <v>0</v>
      </c>
      <c r="I37" s="1">
        <v>0</v>
      </c>
      <c r="J37" s="3" t="s">
        <v>18</v>
      </c>
      <c r="K37" s="2" t="str">
        <f>J37*0.00</f>
        <v>0</v>
      </c>
      <c r="L37" s="5"/>
    </row>
    <row r="38" spans="1:12" outlineLevel="1">
      <c r="A38" s="7" t="s">
        <v>140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5"/>
    </row>
    <row r="39" spans="1:12" outlineLevel="2">
      <c r="A39" s="8" t="s">
        <v>141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5"/>
    </row>
    <row r="40" spans="1:12" customHeight="1" ht="105" outlineLevel="4">
      <c r="A40" s="1"/>
      <c r="B40" s="1">
        <v>882432</v>
      </c>
      <c r="C40" s="1" t="s">
        <v>142</v>
      </c>
      <c r="D40" s="1" t="s">
        <v>143</v>
      </c>
      <c r="E40" s="2" t="s">
        <v>144</v>
      </c>
      <c r="F40" s="2" t="s">
        <v>145</v>
      </c>
      <c r="G40" s="2" t="s">
        <v>35</v>
      </c>
      <c r="H40" s="2">
        <v>0</v>
      </c>
      <c r="I40" s="1">
        <v>0</v>
      </c>
      <c r="J40" s="3" t="s">
        <v>18</v>
      </c>
      <c r="K40" s="2" t="str">
        <f>J40*368.46</f>
        <v>0</v>
      </c>
      <c r="L40" s="5"/>
    </row>
    <row r="41" spans="1:12" customHeight="1" ht="105" outlineLevel="4">
      <c r="A41" s="1"/>
      <c r="B41" s="1">
        <v>882433</v>
      </c>
      <c r="C41" s="1" t="s">
        <v>146</v>
      </c>
      <c r="D41" s="1" t="s">
        <v>147</v>
      </c>
      <c r="E41" s="2" t="s">
        <v>148</v>
      </c>
      <c r="F41" s="2" t="s">
        <v>149</v>
      </c>
      <c r="G41" s="2" t="s">
        <v>16</v>
      </c>
      <c r="H41" s="2">
        <v>0</v>
      </c>
      <c r="I41" s="1">
        <v>0</v>
      </c>
      <c r="J41" s="3" t="s">
        <v>18</v>
      </c>
      <c r="K41" s="2" t="str">
        <f>J41*499.94</f>
        <v>0</v>
      </c>
      <c r="L41" s="5"/>
    </row>
    <row r="42" spans="1:12" customHeight="1" ht="105" outlineLevel="4">
      <c r="A42" s="1"/>
      <c r="B42" s="1">
        <v>882434</v>
      </c>
      <c r="C42" s="1" t="s">
        <v>150</v>
      </c>
      <c r="D42" s="1" t="s">
        <v>151</v>
      </c>
      <c r="E42" s="2" t="s">
        <v>152</v>
      </c>
      <c r="F42" s="2" t="s">
        <v>153</v>
      </c>
      <c r="G42" s="2">
        <v>0</v>
      </c>
      <c r="H42" s="2">
        <v>0</v>
      </c>
      <c r="I42" s="1">
        <v>0</v>
      </c>
      <c r="J42" s="3" t="s">
        <v>18</v>
      </c>
      <c r="K42" s="2" t="str">
        <f>J42*928.73</f>
        <v>0</v>
      </c>
      <c r="L42" s="5"/>
    </row>
    <row r="43" spans="1:12" customHeight="1" ht="105" outlineLevel="4">
      <c r="A43" s="1"/>
      <c r="B43" s="1">
        <v>882435</v>
      </c>
      <c r="C43" s="1" t="s">
        <v>154</v>
      </c>
      <c r="D43" s="1" t="s">
        <v>155</v>
      </c>
      <c r="E43" s="2" t="s">
        <v>156</v>
      </c>
      <c r="F43" s="2" t="s">
        <v>157</v>
      </c>
      <c r="G43" s="2">
        <v>0</v>
      </c>
      <c r="H43" s="2">
        <v>0</v>
      </c>
      <c r="I43" s="1">
        <v>0</v>
      </c>
      <c r="J43" s="3" t="s">
        <v>18</v>
      </c>
      <c r="K43" s="2" t="str">
        <f>J43*1540.83</f>
        <v>0</v>
      </c>
      <c r="L43" s="5"/>
    </row>
    <row r="44" spans="1:12" customHeight="1" ht="105" outlineLevel="4">
      <c r="A44" s="1"/>
      <c r="B44" s="1">
        <v>882436</v>
      </c>
      <c r="C44" s="1" t="s">
        <v>158</v>
      </c>
      <c r="D44" s="1" t="s">
        <v>159</v>
      </c>
      <c r="E44" s="2" t="s">
        <v>160</v>
      </c>
      <c r="F44" s="2" t="s">
        <v>161</v>
      </c>
      <c r="G44" s="2">
        <v>0</v>
      </c>
      <c r="H44" s="2">
        <v>0</v>
      </c>
      <c r="I44" s="1">
        <v>0</v>
      </c>
      <c r="J44" s="3" t="s">
        <v>18</v>
      </c>
      <c r="K44" s="2" t="str">
        <f>J44*2410.12</f>
        <v>0</v>
      </c>
      <c r="L44" s="5"/>
    </row>
    <row r="45" spans="1:12" customHeight="1" ht="105" outlineLevel="4">
      <c r="A45" s="1"/>
      <c r="B45" s="1">
        <v>882437</v>
      </c>
      <c r="C45" s="1" t="s">
        <v>162</v>
      </c>
      <c r="D45" s="1" t="s">
        <v>163</v>
      </c>
      <c r="E45" s="2" t="s">
        <v>164</v>
      </c>
      <c r="F45" s="2" t="s">
        <v>165</v>
      </c>
      <c r="G45" s="2">
        <v>0</v>
      </c>
      <c r="H45" s="2">
        <v>0</v>
      </c>
      <c r="I45" s="1">
        <v>0</v>
      </c>
      <c r="J45" s="3" t="s">
        <v>18</v>
      </c>
      <c r="K45" s="2" t="str">
        <f>J45*3990.51</f>
        <v>0</v>
      </c>
      <c r="L45" s="5"/>
    </row>
    <row r="46" spans="1:12" customHeight="1" ht="105" outlineLevel="4">
      <c r="A46" s="1"/>
      <c r="B46" s="1">
        <v>882438</v>
      </c>
      <c r="C46" s="1" t="s">
        <v>166</v>
      </c>
      <c r="D46" s="1" t="s">
        <v>167</v>
      </c>
      <c r="E46" s="2" t="s">
        <v>168</v>
      </c>
      <c r="F46" s="2" t="s">
        <v>169</v>
      </c>
      <c r="G46" s="2" t="s">
        <v>69</v>
      </c>
      <c r="H46" s="2">
        <v>0</v>
      </c>
      <c r="I46" s="1">
        <v>0</v>
      </c>
      <c r="J46" s="3" t="s">
        <v>18</v>
      </c>
      <c r="K46" s="2" t="str">
        <f>J46*363.48</f>
        <v>0</v>
      </c>
      <c r="L46" s="5"/>
    </row>
    <row r="47" spans="1:12" customHeight="1" ht="105" outlineLevel="4">
      <c r="A47" s="1"/>
      <c r="B47" s="1">
        <v>882439</v>
      </c>
      <c r="C47" s="1" t="s">
        <v>170</v>
      </c>
      <c r="D47" s="1" t="s">
        <v>171</v>
      </c>
      <c r="E47" s="2" t="s">
        <v>172</v>
      </c>
      <c r="F47" s="2" t="s">
        <v>149</v>
      </c>
      <c r="G47" s="2">
        <v>0</v>
      </c>
      <c r="H47" s="2">
        <v>0</v>
      </c>
      <c r="I47" s="1">
        <v>0</v>
      </c>
      <c r="J47" s="3" t="s">
        <v>18</v>
      </c>
      <c r="K47" s="2" t="str">
        <f>J47*499.94</f>
        <v>0</v>
      </c>
      <c r="L47" s="5"/>
    </row>
    <row r="48" spans="1:12" customHeight="1" ht="105" outlineLevel="4">
      <c r="A48" s="1"/>
      <c r="B48" s="1">
        <v>882440</v>
      </c>
      <c r="C48" s="1" t="s">
        <v>173</v>
      </c>
      <c r="D48" s="1" t="s">
        <v>174</v>
      </c>
      <c r="E48" s="2" t="s">
        <v>175</v>
      </c>
      <c r="F48" s="2" t="s">
        <v>176</v>
      </c>
      <c r="G48" s="2">
        <v>0</v>
      </c>
      <c r="H48" s="2">
        <v>0</v>
      </c>
      <c r="I48" s="1">
        <v>0</v>
      </c>
      <c r="J48" s="3" t="s">
        <v>18</v>
      </c>
      <c r="K48" s="2" t="str">
        <f>J48*972.16</f>
        <v>0</v>
      </c>
      <c r="L48" s="5"/>
    </row>
    <row r="49" spans="1:12" customHeight="1" ht="105" outlineLevel="4">
      <c r="A49" s="1"/>
      <c r="B49" s="1">
        <v>882441</v>
      </c>
      <c r="C49" s="1" t="s">
        <v>177</v>
      </c>
      <c r="D49" s="1" t="s">
        <v>178</v>
      </c>
      <c r="E49" s="2" t="s">
        <v>179</v>
      </c>
      <c r="F49" s="2" t="s">
        <v>180</v>
      </c>
      <c r="G49" s="2" t="s">
        <v>16</v>
      </c>
      <c r="H49" s="2">
        <v>0</v>
      </c>
      <c r="I49" s="1">
        <v>0</v>
      </c>
      <c r="J49" s="3" t="s">
        <v>18</v>
      </c>
      <c r="K49" s="2" t="str">
        <f>J49*389.23</f>
        <v>0</v>
      </c>
      <c r="L49" s="5"/>
    </row>
    <row r="50" spans="1:12" customHeight="1" ht="105" outlineLevel="4">
      <c r="A50" s="1"/>
      <c r="B50" s="1">
        <v>882442</v>
      </c>
      <c r="C50" s="1" t="s">
        <v>181</v>
      </c>
      <c r="D50" s="1" t="s">
        <v>182</v>
      </c>
      <c r="E50" s="2" t="s">
        <v>183</v>
      </c>
      <c r="F50" s="2" t="s">
        <v>184</v>
      </c>
      <c r="G50" s="2">
        <v>0</v>
      </c>
      <c r="H50" s="2">
        <v>0</v>
      </c>
      <c r="I50" s="1">
        <v>0</v>
      </c>
      <c r="J50" s="3" t="s">
        <v>18</v>
      </c>
      <c r="K50" s="2" t="str">
        <f>J50*572.06</f>
        <v>0</v>
      </c>
      <c r="L50" s="5"/>
    </row>
    <row r="51" spans="1:12" customHeight="1" ht="105" outlineLevel="4">
      <c r="A51" s="1"/>
      <c r="B51" s="1">
        <v>882443</v>
      </c>
      <c r="C51" s="1" t="s">
        <v>185</v>
      </c>
      <c r="D51" s="1" t="s">
        <v>186</v>
      </c>
      <c r="E51" s="2" t="s">
        <v>187</v>
      </c>
      <c r="F51" s="2" t="s">
        <v>188</v>
      </c>
      <c r="G51" s="2">
        <v>0</v>
      </c>
      <c r="H51" s="2">
        <v>0</v>
      </c>
      <c r="I51" s="1">
        <v>0</v>
      </c>
      <c r="J51" s="3" t="s">
        <v>18</v>
      </c>
      <c r="K51" s="2" t="str">
        <f>J51*1005.05</f>
        <v>0</v>
      </c>
      <c r="L51" s="5"/>
    </row>
    <row r="52" spans="1:12" customHeight="1" ht="105" outlineLevel="4">
      <c r="A52" s="1"/>
      <c r="B52" s="1">
        <v>882444</v>
      </c>
      <c r="C52" s="1" t="s">
        <v>189</v>
      </c>
      <c r="D52" s="1" t="s">
        <v>190</v>
      </c>
      <c r="E52" s="2" t="s">
        <v>191</v>
      </c>
      <c r="F52" s="2" t="s">
        <v>192</v>
      </c>
      <c r="G52" s="2" t="s">
        <v>69</v>
      </c>
      <c r="H52" s="2">
        <v>0</v>
      </c>
      <c r="I52" s="1">
        <v>0</v>
      </c>
      <c r="J52" s="3" t="s">
        <v>18</v>
      </c>
      <c r="K52" s="2" t="str">
        <f>J52*379.91</f>
        <v>0</v>
      </c>
      <c r="L52" s="5"/>
    </row>
    <row r="53" spans="1:12" customHeight="1" ht="105" outlineLevel="4">
      <c r="A53" s="1"/>
      <c r="B53" s="1">
        <v>882445</v>
      </c>
      <c r="C53" s="1" t="s">
        <v>193</v>
      </c>
      <c r="D53" s="1" t="s">
        <v>194</v>
      </c>
      <c r="E53" s="2" t="s">
        <v>195</v>
      </c>
      <c r="F53" s="2" t="s">
        <v>196</v>
      </c>
      <c r="G53" s="2">
        <v>0</v>
      </c>
      <c r="H53" s="2">
        <v>0</v>
      </c>
      <c r="I53" s="1">
        <v>0</v>
      </c>
      <c r="J53" s="3" t="s">
        <v>18</v>
      </c>
      <c r="K53" s="2" t="str">
        <f>J53*577.79</f>
        <v>0</v>
      </c>
      <c r="L53" s="5"/>
    </row>
    <row r="54" spans="1:12" customHeight="1" ht="105" outlineLevel="4">
      <c r="A54" s="1"/>
      <c r="B54" s="1">
        <v>882446</v>
      </c>
      <c r="C54" s="1" t="s">
        <v>197</v>
      </c>
      <c r="D54" s="1" t="s">
        <v>198</v>
      </c>
      <c r="E54" s="2" t="s">
        <v>199</v>
      </c>
      <c r="F54" s="2" t="s">
        <v>188</v>
      </c>
      <c r="G54" s="2">
        <v>0</v>
      </c>
      <c r="H54" s="2">
        <v>0</v>
      </c>
      <c r="I54" s="1">
        <v>0</v>
      </c>
      <c r="J54" s="3" t="s">
        <v>18</v>
      </c>
      <c r="K54" s="2" t="str">
        <f>J54*1005.05</f>
        <v>0</v>
      </c>
      <c r="L5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3:K13"/>
    <mergeCell ref="A28:K28"/>
    <mergeCell ref="A38:K38"/>
    <mergeCell ref="A39:K3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2025-12-07T09:59:49+03:00</dcterms:created>
  <dcterms:modified xsi:type="dcterms:W3CDTF">2025-12-07T09:59:49+03:00</dcterms:modified>
  <dc:title>Untitled Spreadsheet</dc:title>
  <dc:description/>
  <dc:subject/>
  <cp:keywords/>
  <cp:category/>
</cp:coreProperties>
</file>