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<sst xmlns="http://schemas.openxmlformats.org/spreadsheetml/2006/main" uniqueCount="272">
  <si>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</si>
  <si>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</si>
  <si>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</si>
  <si>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</si>
  <si>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</si>
  <si>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</si>
  <si>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</si>
  <si>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</si>
  <si>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</si>
  <si>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</si>
  <si>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</si>
  <si>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пресс</t>
  </si>
  <si>
    <t xml:space="preserve">Фитинги пресс VIEIR </t>
  </si>
  <si>
    <t>MPT-310001</t>
  </si>
  <si>
    <t>VRKS163F</t>
  </si>
  <si>
    <t>Пресс соединитель 16X1/2"вн  (250/10шт)</t>
  </si>
  <si>
    <t>158.76 руб.</t>
  </si>
  <si>
    <t>&gt;50</t>
  </si>
  <si>
    <t>шт</t>
  </si>
  <si>
    <t>MPT-310002</t>
  </si>
  <si>
    <t>VRKS164F</t>
  </si>
  <si>
    <t>Пресс соединитель 16X3/4"вн  (200/10шт)</t>
  </si>
  <si>
    <t>163.17 руб.</t>
  </si>
  <si>
    <t>MPT-310003</t>
  </si>
  <si>
    <t>VRKS203F</t>
  </si>
  <si>
    <t>Пресс соединитель 20X1/2"вн  (220/10шт)</t>
  </si>
  <si>
    <t>180.81 руб.</t>
  </si>
  <si>
    <t>MPT-310004</t>
  </si>
  <si>
    <t>VRKS204F</t>
  </si>
  <si>
    <t>Пресс соединитель 20X3/4"вн  (200/10шт)</t>
  </si>
  <si>
    <t>229.32 руб.</t>
  </si>
  <si>
    <t>MPT-310005</t>
  </si>
  <si>
    <t>VRKS264F</t>
  </si>
  <si>
    <t>Пресс соединитель 26X3/4"вн  (200/10шт)</t>
  </si>
  <si>
    <t>0.00 руб.</t>
  </si>
  <si>
    <t>MPT-310006</t>
  </si>
  <si>
    <t>VRKS265F</t>
  </si>
  <si>
    <t>Пресс соединитель 26X1"вн  (200/10шт)</t>
  </si>
  <si>
    <t>380.73 руб.</t>
  </si>
  <si>
    <t>&gt;25</t>
  </si>
  <si>
    <t>MPT-310007</t>
  </si>
  <si>
    <t>VRKS163M</t>
  </si>
  <si>
    <t>Пресс соединитель 16X1/2"нар  (250/10шт)</t>
  </si>
  <si>
    <t>148.47 руб.</t>
  </si>
  <si>
    <t>MPT-310008</t>
  </si>
  <si>
    <t>VRKS164M</t>
  </si>
  <si>
    <t>Пресс соединитель 16X3/4"нар (200/10шт)</t>
  </si>
  <si>
    <t>170.52 руб.</t>
  </si>
  <si>
    <t>MPT-310009</t>
  </si>
  <si>
    <t>VRKS203M</t>
  </si>
  <si>
    <t>Пресс соединитель 20X1/2"нар  (220/10шт)</t>
  </si>
  <si>
    <t>MPT-310010</t>
  </si>
  <si>
    <t>VRKS204M</t>
  </si>
  <si>
    <t>Пресс соединитель 20X3/4"нар  (180/10шт)</t>
  </si>
  <si>
    <t>220.50 руб.</t>
  </si>
  <si>
    <t>MPT-310011</t>
  </si>
  <si>
    <t>VRKS264M</t>
  </si>
  <si>
    <t>Пресс соединитель 26X3/4"нар  (200/10шт)</t>
  </si>
  <si>
    <t>252.84 руб.</t>
  </si>
  <si>
    <t>MPT-310012</t>
  </si>
  <si>
    <t>VRKS265M</t>
  </si>
  <si>
    <t>Пресс соединитель 26X1"нар  (200/10шт)</t>
  </si>
  <si>
    <t>366.03 руб.</t>
  </si>
  <si>
    <t>MPT-310013</t>
  </si>
  <si>
    <t>VRKS1616</t>
  </si>
  <si>
    <t>Пресс соединитель 16X16  (300/10шт)</t>
  </si>
  <si>
    <t>139.65 руб.</t>
  </si>
  <si>
    <t>MPT-310014</t>
  </si>
  <si>
    <t>VRKS2020</t>
  </si>
  <si>
    <t>Пресс соединитель 20X20  (250/10шт)</t>
  </si>
  <si>
    <t>192.57 руб.</t>
  </si>
  <si>
    <t>MPT-310015</t>
  </si>
  <si>
    <t>VRKS2626</t>
  </si>
  <si>
    <t>Пресс соединитель 26X26  (300/10шт)</t>
  </si>
  <si>
    <t>274.89 руб.</t>
  </si>
  <si>
    <t>&gt;10</t>
  </si>
  <si>
    <t>MPT-310016</t>
  </si>
  <si>
    <t>VRKL163F</t>
  </si>
  <si>
    <t>Пресс уголок 16X1/2"вн  (250/10шт)</t>
  </si>
  <si>
    <t>214.62 руб.</t>
  </si>
  <si>
    <t>MPT-310017</t>
  </si>
  <si>
    <t>VRKL203F</t>
  </si>
  <si>
    <t>Пресс уголок 20X1/2"вн  (200/10шт)</t>
  </si>
  <si>
    <t>263.13 руб.</t>
  </si>
  <si>
    <t>MPT-310018</t>
  </si>
  <si>
    <t>VRKL204F</t>
  </si>
  <si>
    <t>Пресс уголок 20X3/4"вн  (150/10шт)</t>
  </si>
  <si>
    <t>321.93 руб.</t>
  </si>
  <si>
    <t>MPT-310019</t>
  </si>
  <si>
    <t>VRKL264F</t>
  </si>
  <si>
    <t>Пресс уголок 26X3/4"вн  (150/10шт)</t>
  </si>
  <si>
    <t>395.43 руб.</t>
  </si>
  <si>
    <t>MPT-310020</t>
  </si>
  <si>
    <t>VRKL265F</t>
  </si>
  <si>
    <t>Пресс уголок 26X1"вн  (150/10шт)</t>
  </si>
  <si>
    <t>510.09 руб.</t>
  </si>
  <si>
    <t>MPT-310021</t>
  </si>
  <si>
    <t>VRKL163M</t>
  </si>
  <si>
    <t>Пресс уголок 16X1/2"нар  (250/10шт)</t>
  </si>
  <si>
    <t>196.98 руб.</t>
  </si>
  <si>
    <t>MPT-310022</t>
  </si>
  <si>
    <t>VRKL203M</t>
  </si>
  <si>
    <t>Пресс уголок 20X1/2"нар  (200/10шт)</t>
  </si>
  <si>
    <t>248.43 руб.</t>
  </si>
  <si>
    <t>MPT-310023</t>
  </si>
  <si>
    <t>VRKL204M</t>
  </si>
  <si>
    <t>Пресс уголок 20X3/4"нар  (180/10шт)</t>
  </si>
  <si>
    <t>295.47 руб.</t>
  </si>
  <si>
    <t>MPT-310024</t>
  </si>
  <si>
    <t>VRKL264M</t>
  </si>
  <si>
    <t>Пресс уголок 26X3/4"нар  (150/10шт)</t>
  </si>
  <si>
    <t>374.85 руб.</t>
  </si>
  <si>
    <t>MPT-310025</t>
  </si>
  <si>
    <t>VRKL265M</t>
  </si>
  <si>
    <t>Пресс уголок 26X1"нар (150/10шт)</t>
  </si>
  <si>
    <t>486.57 руб.</t>
  </si>
  <si>
    <t>MPT-310026</t>
  </si>
  <si>
    <t>VRKL1616</t>
  </si>
  <si>
    <t>Пресс уголок 16X16 (250/10шт)</t>
  </si>
  <si>
    <t>186.69 руб.</t>
  </si>
  <si>
    <t>MPT-310027</t>
  </si>
  <si>
    <t>VRKL2020</t>
  </si>
  <si>
    <t>Пресс уголок 20X20 (180/10шт)</t>
  </si>
  <si>
    <t>269.01 руб.</t>
  </si>
  <si>
    <t>MPT-310028</t>
  </si>
  <si>
    <t>VRKL2626</t>
  </si>
  <si>
    <t>Пресс уголок 26X26 (250/10шт)</t>
  </si>
  <si>
    <t>405.72 руб.</t>
  </si>
  <si>
    <t>MPT-310029</t>
  </si>
  <si>
    <t>VRKL163FC</t>
  </si>
  <si>
    <t>Пресс уголок с креплением 16X1/2"вн  (150/10шт)</t>
  </si>
  <si>
    <t>271.95 руб.</t>
  </si>
  <si>
    <t>&gt;100</t>
  </si>
  <si>
    <t>MPT-310030</t>
  </si>
  <si>
    <t>VRKL203FC</t>
  </si>
  <si>
    <t>Пресс уголок с креплением 20X1/2"вн  (150/10шт)</t>
  </si>
  <si>
    <t>301.35 руб.</t>
  </si>
  <si>
    <t>MPT-310031</t>
  </si>
  <si>
    <t>VRKT163F</t>
  </si>
  <si>
    <t>Пресс тройник 16X1/2"внX16  (150/10шт)</t>
  </si>
  <si>
    <t>MPT-310032</t>
  </si>
  <si>
    <t>VRKT203F</t>
  </si>
  <si>
    <t>Пресс тройник 20X1/2"внX20  (120/10шт)</t>
  </si>
  <si>
    <t>MPT-310033</t>
  </si>
  <si>
    <t>VRKT204F</t>
  </si>
  <si>
    <t>Пресс тройник 20X3/4"внX20  (100/10шт)</t>
  </si>
  <si>
    <t>446.88 руб.</t>
  </si>
  <si>
    <t>MPT-310034</t>
  </si>
  <si>
    <t>VRKT264F</t>
  </si>
  <si>
    <t>Пресс тройник 26X3/4"внX26  (100/10шт)</t>
  </si>
  <si>
    <t>561.54 руб.</t>
  </si>
  <si>
    <t>MPT-310035</t>
  </si>
  <si>
    <t>VRKT265F</t>
  </si>
  <si>
    <t>Пресс тройник 26X1"внX26  (100/10шт)</t>
  </si>
  <si>
    <t>699.72 руб.</t>
  </si>
  <si>
    <t>MPT-310036</t>
  </si>
  <si>
    <t>VRKT163M</t>
  </si>
  <si>
    <t>Пресс тройник 16X1/2"нарX16  (150/10шт)</t>
  </si>
  <si>
    <t>MPT-310037</t>
  </si>
  <si>
    <t>VRKT203M</t>
  </si>
  <si>
    <t>Пресс тройник 20X1/2"нарX20  (120/10шт)</t>
  </si>
  <si>
    <t>MPT-310038</t>
  </si>
  <si>
    <t>VRKT204M</t>
  </si>
  <si>
    <t>Пресс тройник 20X3/4"нарX20  (100/10шт)</t>
  </si>
  <si>
    <t>421.89 руб.</t>
  </si>
  <si>
    <t>MPT-310039</t>
  </si>
  <si>
    <t>VRKT264M</t>
  </si>
  <si>
    <t>Пресс тройник 26X3/4"нарX26  (100/10шт)</t>
  </si>
  <si>
    <t>MPT-310040</t>
  </si>
  <si>
    <t>VRKT265M</t>
  </si>
  <si>
    <t>Пресс тройник 26X1"нарX26  (100/10шт)</t>
  </si>
  <si>
    <t>MPT-310041</t>
  </si>
  <si>
    <t>VRKT161616</t>
  </si>
  <si>
    <t>Пресс тройник 16X16X16  (150/10шт)</t>
  </si>
  <si>
    <t>MPT-310042</t>
  </si>
  <si>
    <t>VRKT202020</t>
  </si>
  <si>
    <t>Пресс тройник 20X20X20  (100/10шт)</t>
  </si>
  <si>
    <t>379.26 руб.</t>
  </si>
  <si>
    <t>MPT-310043</t>
  </si>
  <si>
    <t>VRKT262626</t>
  </si>
  <si>
    <t>Пресс тройник 26X26X26  (150/10шт)</t>
  </si>
  <si>
    <t>671.79 руб.</t>
  </si>
  <si>
    <t>MPT-310044</t>
  </si>
  <si>
    <t>VRKT201620</t>
  </si>
  <si>
    <t>Пресс тройник 20X16X20  (100/10шт)</t>
  </si>
  <si>
    <t>341.04 руб.</t>
  </si>
  <si>
    <t>MPT-310045</t>
  </si>
  <si>
    <t>VRKT201616</t>
  </si>
  <si>
    <t>Пресс тройник 20X16X16  (120/10шт)</t>
  </si>
  <si>
    <t>320.46 руб.</t>
  </si>
  <si>
    <t>MPT-310046</t>
  </si>
  <si>
    <t>VRK163A</t>
  </si>
  <si>
    <t>Пресс соединитель КОНУС 16X1/2"вн (220/10шт)</t>
  </si>
  <si>
    <t>MPT-310047</t>
  </si>
  <si>
    <t>VRK164A</t>
  </si>
  <si>
    <t>Пресс соединитель с накидной гайкой 16X3/4"вн (200/10шт)</t>
  </si>
  <si>
    <t>267.54 руб.</t>
  </si>
  <si>
    <t>MPT-310048</t>
  </si>
  <si>
    <t>VRK163B</t>
  </si>
  <si>
    <t>Пресс соединитель с накидной гайкой 16X1/2"вн (220/10шт)</t>
  </si>
  <si>
    <t>MPT-310050</t>
  </si>
  <si>
    <t>VRKS325F</t>
  </si>
  <si>
    <t>Пресс соединитель 32X1"вн  (100/5шт)</t>
  </si>
  <si>
    <t>360.15 руб.</t>
  </si>
  <si>
    <t>MPT-310051</t>
  </si>
  <si>
    <t>VRKS325M</t>
  </si>
  <si>
    <t>Пресс соединитель 32X1"нар  (100/5шт)</t>
  </si>
  <si>
    <t>414.54 руб.</t>
  </si>
  <si>
    <t>MPT-310052</t>
  </si>
  <si>
    <t>VRKS2026</t>
  </si>
  <si>
    <t>Пресс соединитель 20X26  (250/10шт)</t>
  </si>
  <si>
    <t>241.08 руб.</t>
  </si>
  <si>
    <t>MPT-310053</t>
  </si>
  <si>
    <t>VRKS3232</t>
  </si>
  <si>
    <t>Пресс соединитель 32X32  (50/5шт)</t>
  </si>
  <si>
    <t>308.70 руб.</t>
  </si>
  <si>
    <t>MPT-310054</t>
  </si>
  <si>
    <t>VRKL325F</t>
  </si>
  <si>
    <t>Пресс уголок 32X1"вн  (50/5шт)</t>
  </si>
  <si>
    <t>MPT-310055</t>
  </si>
  <si>
    <t>VRKL325M</t>
  </si>
  <si>
    <t>Пресс уголок 32X1"нар (50/5шт)</t>
  </si>
  <si>
    <t>MPT-310056</t>
  </si>
  <si>
    <t>VRKL3232</t>
  </si>
  <si>
    <t>Пресс уголок 32X32 (50/5шт)</t>
  </si>
  <si>
    <t>MPT-310057</t>
  </si>
  <si>
    <t>VRKT325F</t>
  </si>
  <si>
    <t>Пресс тройник 32X1"внX32  (50/5шт)</t>
  </si>
  <si>
    <t>MPT-310058</t>
  </si>
  <si>
    <t>VRKT325M</t>
  </si>
  <si>
    <t>Пресс тройник 32X1"нарX32  (50/5шт)</t>
  </si>
  <si>
    <t>MPT-310059</t>
  </si>
  <si>
    <t>VRKT262026</t>
  </si>
  <si>
    <t>Пресс тройник 26X20X26  (120/10шт)</t>
  </si>
  <si>
    <t>507.15 руб.</t>
  </si>
  <si>
    <t>MPT-310060</t>
  </si>
  <si>
    <t>VRKT323232</t>
  </si>
  <si>
    <t>Пресс тройник 32X32X32  (50/5шт)</t>
  </si>
  <si>
    <t>MPT-310070</t>
  </si>
  <si>
    <t>VR327</t>
  </si>
  <si>
    <t>Монтажная планка  (72/8шт)   ViEiR</t>
  </si>
  <si>
    <t>211.68 руб.</t>
  </si>
  <si>
    <t>VER-001285</t>
  </si>
  <si>
    <t>VRKL1615</t>
  </si>
  <si>
    <t>Пресс угольник радиаторный с хромированной латунной трубкой 16x15-300мм (50/1шт)</t>
  </si>
  <si>
    <t>737.94 руб.</t>
  </si>
  <si>
    <t>VER-001286</t>
  </si>
  <si>
    <t>VRKL2015</t>
  </si>
  <si>
    <t>Пресс угольник радиаторный с хромированной латунной трубкой 20x15-300мм (40/1шт)</t>
  </si>
  <si>
    <t>752.64 руб.</t>
  </si>
  <si>
    <t>VER-001287</t>
  </si>
  <si>
    <t>VRKT161516</t>
  </si>
  <si>
    <t>Пресс тройник радиаторный с хромированной латунной трубкой 16x15x16-300мм (30/1шт)</t>
  </si>
  <si>
    <t>876.12 руб.</t>
  </si>
  <si>
    <t>VER-001288</t>
  </si>
  <si>
    <t>VRKT201520</t>
  </si>
  <si>
    <t>Пресс тройник радиаторный с хромированной латунной трубкой 20x15x20-300мм (25/1шт)</t>
  </si>
  <si>
    <t>911.40 руб.</t>
  </si>
  <si>
    <t>VER-001569</t>
  </si>
  <si>
    <t>VRKT261626</t>
  </si>
  <si>
    <t>Пресс тройник T26X16X26 (50/5шт)</t>
  </si>
  <si>
    <t>465.99 руб.</t>
  </si>
  <si>
    <t>VER-001570</t>
  </si>
  <si>
    <t>VRK204B</t>
  </si>
  <si>
    <t>Пресс соединитель с накидной гайкой 20x3/4"F (180/10шт)</t>
  </si>
  <si>
    <t>VER-001638</t>
  </si>
  <si>
    <t>VRKS1620</t>
  </si>
  <si>
    <t>Пресс соединитель переходной 16x20 (200/10шт)</t>
  </si>
  <si>
    <t>VER-001795</t>
  </si>
  <si>
    <t>VRK16316F</t>
  </si>
  <si>
    <t>Пресс водорозетка проходная  латунная 16x1/2"Fx16 (35/1шт)</t>
  </si>
  <si>
    <t>1 001.07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</si>
</sst>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e63_3767_11ea_810f_003048fd731b_f707d824_2823_11ed_a30f_00259070b4871.jpeg"/><Relationship Id="rId2" Type="http://schemas.openxmlformats.org/officeDocument/2006/relationships/image" Target="../media/e1867e65_3767_11ea_810f_003048fd731b_f707d825_2823_11ed_a30f_00259070b4872.jpeg"/><Relationship Id="rId3" Type="http://schemas.openxmlformats.org/officeDocument/2006/relationships/image" Target="../media/e1867e67_3767_11ea_810f_003048fd731b_f707d826_2823_11ed_a30f_00259070b4873.jpeg"/><Relationship Id="rId4" Type="http://schemas.openxmlformats.org/officeDocument/2006/relationships/image" Target="../media/e1867e69_3767_11ea_810f_003048fd731b_f707d827_2823_11ed_a30f_00259070b4874.jpeg"/><Relationship Id="rId5" Type="http://schemas.openxmlformats.org/officeDocument/2006/relationships/image" Target="../media/e1867e6b_3767_11ea_810f_003048fd731b_f707d828_2823_11ed_a30f_00259070b4875.jpeg"/><Relationship Id="rId6" Type="http://schemas.openxmlformats.org/officeDocument/2006/relationships/image" Target="../media/e1867e6d_3767_11ea_810f_003048fd731b_f707d829_2823_11ed_a30f_00259070b4876.jpeg"/><Relationship Id="rId7" Type="http://schemas.openxmlformats.org/officeDocument/2006/relationships/image" Target="../media/e1867e6f_3767_11ea_810f_003048fd731b_e8722889_518a_11ea_810f_003048fd731b7.jpeg"/><Relationship Id="rId8" Type="http://schemas.openxmlformats.org/officeDocument/2006/relationships/image" Target="../media/e1867e71_3767_11ea_810f_003048fd731b_e872288a_518a_11ea_810f_003048fd731b8.jpeg"/><Relationship Id="rId9" Type="http://schemas.openxmlformats.org/officeDocument/2006/relationships/image" Target="../media/e1867e73_3767_11ea_810f_003048fd731b_e872288b_518a_11ea_810f_003048fd731b9.jpeg"/><Relationship Id="rId10" Type="http://schemas.openxmlformats.org/officeDocument/2006/relationships/image" Target="../media/e1867e75_3767_11ea_810f_003048fd731b_e872288c_518a_11ea_810f_003048fd731b10.jpeg"/><Relationship Id="rId11" Type="http://schemas.openxmlformats.org/officeDocument/2006/relationships/image" Target="../media/e1867e77_3767_11ea_810f_003048fd731b_e872288e_518a_11ea_810f_003048fd731b11.jpeg"/><Relationship Id="rId12" Type="http://schemas.openxmlformats.org/officeDocument/2006/relationships/image" Target="../media/e1867e79_3767_11ea_810f_003048fd731b_e872288d_518a_11ea_810f_003048fd731b12.jpeg"/><Relationship Id="rId13" Type="http://schemas.openxmlformats.org/officeDocument/2006/relationships/image" Target="../media/e1867e7b_3767_11ea_810f_003048fd731b_f707d82a_2823_11ed_a30f_00259070b48713.jpeg"/><Relationship Id="rId14" Type="http://schemas.openxmlformats.org/officeDocument/2006/relationships/image" Target="../media/e1867e7d_3767_11ea_810f_003048fd731b_f707d82b_2823_11ed_a30f_00259070b48714.jpeg"/><Relationship Id="rId15" Type="http://schemas.openxmlformats.org/officeDocument/2006/relationships/image" Target="../media/e1867e7f_3767_11ea_810f_003048fd731b_f707d82c_2823_11ed_a30f_00259070b48715.jpeg"/><Relationship Id="rId16" Type="http://schemas.openxmlformats.org/officeDocument/2006/relationships/image" Target="../media/e1867e81_3767_11ea_810f_003048fd731b_f707d82d_2823_11ed_a30f_00259070b48716.jpeg"/><Relationship Id="rId17" Type="http://schemas.openxmlformats.org/officeDocument/2006/relationships/image" Target="../media/e1867e83_3767_11ea_810f_003048fd731b_f707d82e_2823_11ed_a30f_00259070b48717.jpeg"/><Relationship Id="rId18" Type="http://schemas.openxmlformats.org/officeDocument/2006/relationships/image" Target="../media/e1867e85_3767_11ea_810f_003048fd731b_f707d82f_2823_11ed_a30f_00259070b48718.jpeg"/><Relationship Id="rId19" Type="http://schemas.openxmlformats.org/officeDocument/2006/relationships/image" Target="../media/e1867e87_3767_11ea_810f_003048fd731b_f707d830_2823_11ed_a30f_00259070b48719.jpeg"/><Relationship Id="rId20" Type="http://schemas.openxmlformats.org/officeDocument/2006/relationships/image" Target="../media/e1867e89_3767_11ea_810f_003048fd731b_f707d831_2823_11ed_a30f_00259070b48720.jpeg"/><Relationship Id="rId21" Type="http://schemas.openxmlformats.org/officeDocument/2006/relationships/image" Target="../media/e1867e8b_3767_11ea_810f_003048fd731b_f707d832_2823_11ed_a30f_00259070b48721.jpeg"/><Relationship Id="rId22" Type="http://schemas.openxmlformats.org/officeDocument/2006/relationships/image" Target="../media/e1867e8d_3767_11ea_810f_003048fd731b_f707d833_2823_11ed_a30f_00259070b48722.jpeg"/><Relationship Id="rId23" Type="http://schemas.openxmlformats.org/officeDocument/2006/relationships/image" Target="../media/e1867e8f_3767_11ea_810f_003048fd731b_f707d834_2823_11ed_a30f_00259070b48723.jpeg"/><Relationship Id="rId24" Type="http://schemas.openxmlformats.org/officeDocument/2006/relationships/image" Target="../media/e1867e91_3767_11ea_810f_003048fd731b_f707d835_2823_11ed_a30f_00259070b48724.jpeg"/><Relationship Id="rId25" Type="http://schemas.openxmlformats.org/officeDocument/2006/relationships/image" Target="../media/e1867e93_3767_11ea_810f_003048fd731b_f707d836_2823_11ed_a30f_00259070b48725.jpeg"/><Relationship Id="rId26" Type="http://schemas.openxmlformats.org/officeDocument/2006/relationships/image" Target="../media/e1867e95_3767_11ea_810f_003048fd731b_f707d837_2823_11ed_a30f_00259070b48726.jpeg"/><Relationship Id="rId27" Type="http://schemas.openxmlformats.org/officeDocument/2006/relationships/image" Target="../media/e1867e97_3767_11ea_810f_003048fd731b_f707d838_2823_11ed_a30f_00259070b48727.jpeg"/><Relationship Id="rId28" Type="http://schemas.openxmlformats.org/officeDocument/2006/relationships/image" Target="../media/e1867e99_3767_11ea_810f_003048fd731b_f707d839_2823_11ed_a30f_00259070b48728.jpeg"/><Relationship Id="rId29" Type="http://schemas.openxmlformats.org/officeDocument/2006/relationships/image" Target="../media/e1867e9b_3767_11ea_810f_003048fd731b_f707d83a_2823_11ed_a30f_00259070b48729.jpeg"/><Relationship Id="rId30" Type="http://schemas.openxmlformats.org/officeDocument/2006/relationships/image" Target="../media/e1867e9d_3767_11ea_810f_003048fd731b_f707d83b_2823_11ed_a30f_00259070b48730.jpeg"/><Relationship Id="rId31" Type="http://schemas.openxmlformats.org/officeDocument/2006/relationships/image" Target="../media/e1867e9f_3767_11ea_810f_003048fd731b_f707d83c_2823_11ed_a30f_00259070b48731.jpeg"/><Relationship Id="rId32" Type="http://schemas.openxmlformats.org/officeDocument/2006/relationships/image" Target="../media/e1867ea1_3767_11ea_810f_003048fd731b_f707d83d_2823_11ed_a30f_00259070b48732.jpeg"/><Relationship Id="rId33" Type="http://schemas.openxmlformats.org/officeDocument/2006/relationships/image" Target="../media/e1867ea3_3767_11ea_810f_003048fd731b_f707d83e_2823_11ed_a30f_00259070b48733.jpeg"/><Relationship Id="rId34" Type="http://schemas.openxmlformats.org/officeDocument/2006/relationships/image" Target="../media/e1867ea5_3767_11ea_810f_003048fd731b_f707d83f_2823_11ed_a30f_00259070b48734.jpeg"/><Relationship Id="rId35" Type="http://schemas.openxmlformats.org/officeDocument/2006/relationships/image" Target="../media/e1867ea7_3767_11ea_810f_003048fd731b_f707d840_2823_11ed_a30f_00259070b48735.jpeg"/><Relationship Id="rId36" Type="http://schemas.openxmlformats.org/officeDocument/2006/relationships/image" Target="../media/e1867ea9_3767_11ea_810f_003048fd731b_f707d841_2823_11ed_a30f_00259070b48736.jpeg"/><Relationship Id="rId37" Type="http://schemas.openxmlformats.org/officeDocument/2006/relationships/image" Target="../media/e1867eab_3767_11ea_810f_003048fd731b_f707d842_2823_11ed_a30f_00259070b48737.jpeg"/><Relationship Id="rId38" Type="http://schemas.openxmlformats.org/officeDocument/2006/relationships/image" Target="../media/e1867ead_3767_11ea_810f_003048fd731b_f707d843_2823_11ed_a30f_00259070b48738.jpeg"/><Relationship Id="rId39" Type="http://schemas.openxmlformats.org/officeDocument/2006/relationships/image" Target="../media/e1867eaf_3767_11ea_810f_003048fd731b_f707d844_2823_11ed_a30f_00259070b48739.jpeg"/><Relationship Id="rId40" Type="http://schemas.openxmlformats.org/officeDocument/2006/relationships/image" Target="../media/e1867eb1_3767_11ea_810f_003048fd731b_f707d845_2823_11ed_a30f_00259070b48740.jpeg"/><Relationship Id="rId41" Type="http://schemas.openxmlformats.org/officeDocument/2006/relationships/image" Target="../media/e1867eb3_3767_11ea_810f_003048fd731b_f707d846_2823_11ed_a30f_00259070b48741.jpeg"/><Relationship Id="rId42" Type="http://schemas.openxmlformats.org/officeDocument/2006/relationships/image" Target="../media/e1867eb5_3767_11ea_810f_003048fd731b_f707d847_2823_11ed_a30f_00259070b48742.jpeg"/><Relationship Id="rId43" Type="http://schemas.openxmlformats.org/officeDocument/2006/relationships/image" Target="../media/e1867eb7_3767_11ea_810f_003048fd731b_f707d848_2823_11ed_a30f_00259070b48743.jpeg"/><Relationship Id="rId44" Type="http://schemas.openxmlformats.org/officeDocument/2006/relationships/image" Target="../media/e1867eb9_3767_11ea_810f_003048fd731b_f707d849_2823_11ed_a30f_00259070b48744.jpeg"/><Relationship Id="rId45" Type="http://schemas.openxmlformats.org/officeDocument/2006/relationships/image" Target="../media/e1867ebb_3767_11ea_810f_003048fd731b_f707d84a_2823_11ed_a30f_00259070b48745.jpeg"/><Relationship Id="rId46" Type="http://schemas.openxmlformats.org/officeDocument/2006/relationships/image" Target="../media/e1867ebd_3767_11ea_810f_003048fd731b_f707d84b_2823_11ed_a30f_00259070b48746.jpeg"/><Relationship Id="rId47" Type="http://schemas.openxmlformats.org/officeDocument/2006/relationships/image" Target="../media/e1867ebf_3767_11ea_810f_003048fd731b_f707d84c_2823_11ed_a30f_00259070b48747.jpeg"/><Relationship Id="rId48" Type="http://schemas.openxmlformats.org/officeDocument/2006/relationships/image" Target="../media/e1867ec1_3767_11ea_810f_003048fd731b_f707d84d_2823_11ed_a30f_00259070b48748.jpeg"/><Relationship Id="rId49" Type="http://schemas.openxmlformats.org/officeDocument/2006/relationships/image" Target="../media/64b52e2b_7c9e_11ea_8111_003048fd731b_f707d84e_2823_11ed_a30f_00259070b48749.jpeg"/><Relationship Id="rId50" Type="http://schemas.openxmlformats.org/officeDocument/2006/relationships/image" Target="../media/64b52e2d_7c9e_11ea_8111_003048fd731b_f707d84f_2823_11ed_a30f_00259070b48750.jpeg"/><Relationship Id="rId51" Type="http://schemas.openxmlformats.org/officeDocument/2006/relationships/image" Target="../media/64b52e2f_7c9e_11ea_8111_003048fd731b_f707d850_2823_11ed_a30f_00259070b48751.jpeg"/><Relationship Id="rId52" Type="http://schemas.openxmlformats.org/officeDocument/2006/relationships/image" Target="../media/64b52e31_7c9e_11ea_8111_003048fd731b_f707d851_2823_11ed_a30f_00259070b48752.jpeg"/><Relationship Id="rId53" Type="http://schemas.openxmlformats.org/officeDocument/2006/relationships/image" Target="../media/64b52e33_7c9e_11ea_8111_003048fd731b_f707d852_2823_11ed_a30f_00259070b48753.jpeg"/><Relationship Id="rId54" Type="http://schemas.openxmlformats.org/officeDocument/2006/relationships/image" Target="../media/64b52e35_7c9e_11ea_8111_003048fd731b_f707d853_2823_11ed_a30f_00259070b48754.jpeg"/><Relationship Id="rId55" Type="http://schemas.openxmlformats.org/officeDocument/2006/relationships/image" Target="../media/64b52e37_7c9e_11ea_8111_003048fd731b_f707d854_2823_11ed_a30f_00259070b48755.jpeg"/><Relationship Id="rId56" Type="http://schemas.openxmlformats.org/officeDocument/2006/relationships/image" Target="../media/64b52e39_7c9e_11ea_8111_003048fd731b_f707d855_2823_11ed_a30f_00259070b48756.jpeg"/><Relationship Id="rId57" Type="http://schemas.openxmlformats.org/officeDocument/2006/relationships/image" Target="../media/64b52e3b_7c9e_11ea_8111_003048fd731b_f707d856_2823_11ed_a30f_00259070b48757.jpeg"/><Relationship Id="rId58" Type="http://schemas.openxmlformats.org/officeDocument/2006/relationships/image" Target="../media/64b52e3d_7c9e_11ea_8111_003048fd731b_f707d857_2823_11ed_a30f_00259070b48758.jpeg"/><Relationship Id="rId59" Type="http://schemas.openxmlformats.org/officeDocument/2006/relationships/image" Target="../media/64b52e3f_7c9e_11ea_8111_003048fd731b_f707d858_2823_11ed_a30f_00259070b48759.jpeg"/><Relationship Id="rId60" Type="http://schemas.openxmlformats.org/officeDocument/2006/relationships/image" Target="../media/1fcb31ba_5f91_11eb_822d_003048fd731b_f707d859_2823_11ed_a30f_00259070b48760.jpeg"/><Relationship Id="rId61" Type="http://schemas.openxmlformats.org/officeDocument/2006/relationships/image" Target="../media/3e847274_afd7_11ef_a68d_047c1617b143_d92286a3_f1db_11ef_a6e1_047c1617b14361.jpeg"/><Relationship Id="rId62" Type="http://schemas.openxmlformats.org/officeDocument/2006/relationships/image" Target="../media/3e847276_afd7_11ef_a68d_047c1617b143_d92286a4_f1db_11ef_a6e1_047c1617b14362.jpeg"/><Relationship Id="rId63" Type="http://schemas.openxmlformats.org/officeDocument/2006/relationships/image" Target="../media/3e847278_afd7_11ef_a68d_047c1617b143_d92286a5_f1db_11ef_a6e1_047c1617b14363.jpeg"/><Relationship Id="rId64" Type="http://schemas.openxmlformats.org/officeDocument/2006/relationships/image" Target="../media/3e84727a_afd7_11ef_a68d_047c1617b143_d92286a6_f1db_11ef_a6e1_047c1617b14364.jpeg"/><Relationship Id="rId65" Type="http://schemas.openxmlformats.org/officeDocument/2006/relationships/image" Target="../media/cba617aa_7e57_11f0_a7a6_047c1617b143_a24fffd6_96ed_11f0_a7c5_047c1617b14365.jpeg"/><Relationship Id="rId66" Type="http://schemas.openxmlformats.org/officeDocument/2006/relationships/image" Target="../media/cba617ac_7e57_11f0_a7a6_047c1617b143_a24fffd5_96ed_11f0_a7c5_047c1617b14366.jpeg"/><Relationship Id="rId67" Type="http://schemas.openxmlformats.org/officeDocument/2006/relationships/image" Target="../media/28a1d14e_7e77_11f0_a7a6_047c1617b143_a24fffd4_96ed_11f0_a7c5_047c1617b14367.jpeg"/><Relationship Id="rId68" Type="http://schemas.openxmlformats.org/officeDocument/2006/relationships/image" Target="../media/1ca6938c_04fa_11f1_a85e_047c1617b143_2ed14098_0c97_11f1_a86a_047c1617b1436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824719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J5*158.76</f>
        <v>0</v>
      </c>
      <c r="L5" s="5"/>
    </row>
    <row r="6" spans="1:12" customHeight="1" ht="105" outlineLevel="4">
      <c r="A6" s="1"/>
      <c r="B6" s="1">
        <v>824720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J6*163.17</f>
        <v>0</v>
      </c>
      <c r="L6" s="5"/>
    </row>
    <row r="7" spans="1:12" customHeight="1" ht="105" outlineLevel="4">
      <c r="A7" s="1"/>
      <c r="B7" s="1">
        <v>824721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J7*180.81</f>
        <v>0</v>
      </c>
      <c r="L7" s="5"/>
    </row>
    <row r="8" spans="1:12" customHeight="1" ht="105" outlineLevel="4">
      <c r="A8" s="1"/>
      <c r="B8" s="1">
        <v>824722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J8*229.32</f>
        <v>0</v>
      </c>
      <c r="L8" s="5"/>
    </row>
    <row r="9" spans="1:12" customHeight="1" ht="105" outlineLevel="4">
      <c r="A9" s="1"/>
      <c r="B9" s="1">
        <v>824723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J9*0.00</f>
        <v>0</v>
      </c>
      <c r="L9" s="5"/>
    </row>
    <row r="10" spans="1:12" customHeight="1" ht="105" outlineLevel="4">
      <c r="A10" s="1"/>
      <c r="B10" s="1">
        <v>824724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J10*380.73</f>
        <v>0</v>
      </c>
      <c r="L10" s="5"/>
    </row>
    <row r="11" spans="1:12" customHeight="1" ht="105" outlineLevel="4">
      <c r="A11" s="1"/>
      <c r="B11" s="1">
        <v>824725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J11*148.47</f>
        <v>0</v>
      </c>
      <c r="L11" s="5"/>
    </row>
    <row r="12" spans="1:12" customHeight="1" ht="105" outlineLevel="4">
      <c r="A12" s="1"/>
      <c r="B12" s="1">
        <v>824726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J12*170.52</f>
        <v>0</v>
      </c>
      <c r="L12" s="5"/>
    </row>
    <row r="13" spans="1:12" customHeight="1" ht="105" outlineLevel="4">
      <c r="A13" s="1"/>
      <c r="B13" s="1">
        <v>824727</v>
      </c>
      <c r="C13" s="1" t="s">
        <v>48</v>
      </c>
      <c r="D13" s="1" t="s">
        <v>49</v>
      </c>
      <c r="E13" s="2" t="s">
        <v>50</v>
      </c>
      <c r="F13" s="2" t="s">
        <v>47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J13*170.52</f>
        <v>0</v>
      </c>
      <c r="L13" s="5"/>
    </row>
    <row r="14" spans="1:12" customHeight="1" ht="105" outlineLevel="4">
      <c r="A14" s="1"/>
      <c r="B14" s="1">
        <v>824728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J14*220.50</f>
        <v>0</v>
      </c>
      <c r="L14" s="5"/>
    </row>
    <row r="15" spans="1:12" customHeight="1" ht="105" outlineLevel="4">
      <c r="A15" s="1"/>
      <c r="B15" s="1">
        <v>824729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39</v>
      </c>
      <c r="H15" s="2">
        <v>0</v>
      </c>
      <c r="I15" s="1">
        <v>0</v>
      </c>
      <c r="J15" s="3" t="s">
        <v>18</v>
      </c>
      <c r="K15" s="2" t="str">
        <f>J15*252.84</f>
        <v>0</v>
      </c>
      <c r="L15" s="5"/>
    </row>
    <row r="16" spans="1:12" customHeight="1" ht="105" outlineLevel="4">
      <c r="A16" s="1"/>
      <c r="B16" s="1">
        <v>824730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39</v>
      </c>
      <c r="H16" s="2">
        <v>0</v>
      </c>
      <c r="I16" s="1">
        <v>0</v>
      </c>
      <c r="J16" s="3" t="s">
        <v>18</v>
      </c>
      <c r="K16" s="2" t="str">
        <f>J16*366.03</f>
        <v>0</v>
      </c>
      <c r="L16" s="5"/>
    </row>
    <row r="17" spans="1:12" customHeight="1" ht="105" outlineLevel="4">
      <c r="A17" s="1"/>
      <c r="B17" s="1">
        <v>824731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J17*139.65</f>
        <v>0</v>
      </c>
      <c r="L17" s="5"/>
    </row>
    <row r="18" spans="1:12" customHeight="1" ht="105" outlineLevel="4">
      <c r="A18" s="1"/>
      <c r="B18" s="1">
        <v>824732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39</v>
      </c>
      <c r="H18" s="2">
        <v>0</v>
      </c>
      <c r="I18" s="1">
        <v>0</v>
      </c>
      <c r="J18" s="3" t="s">
        <v>18</v>
      </c>
      <c r="K18" s="2" t="str">
        <f>J18*192.57</f>
        <v>0</v>
      </c>
      <c r="L18" s="5"/>
    </row>
    <row r="19" spans="1:12" customHeight="1" ht="105" outlineLevel="4">
      <c r="A19" s="1"/>
      <c r="B19" s="1">
        <v>824733</v>
      </c>
      <c r="C19" s="1" t="s">
        <v>71</v>
      </c>
      <c r="D19" s="1" t="s">
        <v>72</v>
      </c>
      <c r="E19" s="2" t="s">
        <v>73</v>
      </c>
      <c r="F19" s="2" t="s">
        <v>74</v>
      </c>
      <c r="G19" s="2" t="s">
        <v>75</v>
      </c>
      <c r="H19" s="2">
        <v>0</v>
      </c>
      <c r="I19" s="1">
        <v>0</v>
      </c>
      <c r="J19" s="3" t="s">
        <v>18</v>
      </c>
      <c r="K19" s="2" t="str">
        <f>J19*274.89</f>
        <v>0</v>
      </c>
      <c r="L19" s="5"/>
    </row>
    <row r="20" spans="1:12" customHeight="1" ht="105" outlineLevel="4">
      <c r="A20" s="1"/>
      <c r="B20" s="1">
        <v>824734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39</v>
      </c>
      <c r="H20" s="2">
        <v>0</v>
      </c>
      <c r="I20" s="1">
        <v>0</v>
      </c>
      <c r="J20" s="3" t="s">
        <v>18</v>
      </c>
      <c r="K20" s="2" t="str">
        <f>J20*214.62</f>
        <v>0</v>
      </c>
      <c r="L20" s="5"/>
    </row>
    <row r="21" spans="1:12" customHeight="1" ht="105" outlineLevel="4">
      <c r="A21" s="1"/>
      <c r="B21" s="1">
        <v>824735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75</v>
      </c>
      <c r="H21" s="2">
        <v>0</v>
      </c>
      <c r="I21" s="1">
        <v>0</v>
      </c>
      <c r="J21" s="3" t="s">
        <v>18</v>
      </c>
      <c r="K21" s="2" t="str">
        <f>J21*263.13</f>
        <v>0</v>
      </c>
      <c r="L21" s="5"/>
    </row>
    <row r="22" spans="1:12" customHeight="1" ht="105" outlineLevel="4">
      <c r="A22" s="1"/>
      <c r="B22" s="1">
        <v>824736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6</v>
      </c>
      <c r="H22" s="2">
        <v>0</v>
      </c>
      <c r="I22" s="1">
        <v>0</v>
      </c>
      <c r="J22" s="3" t="s">
        <v>18</v>
      </c>
      <c r="K22" s="2" t="str">
        <f>J22*321.93</f>
        <v>0</v>
      </c>
      <c r="L22" s="5"/>
    </row>
    <row r="23" spans="1:12" customHeight="1" ht="105" outlineLevel="4">
      <c r="A23" s="1"/>
      <c r="B23" s="1">
        <v>824737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75</v>
      </c>
      <c r="H23" s="2">
        <v>0</v>
      </c>
      <c r="I23" s="1">
        <v>0</v>
      </c>
      <c r="J23" s="3" t="s">
        <v>18</v>
      </c>
      <c r="K23" s="2" t="str">
        <f>J23*395.43</f>
        <v>0</v>
      </c>
      <c r="L23" s="5"/>
    </row>
    <row r="24" spans="1:12" customHeight="1" ht="105" outlineLevel="4">
      <c r="A24" s="1"/>
      <c r="B24" s="1">
        <v>824738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75</v>
      </c>
      <c r="H24" s="2">
        <v>0</v>
      </c>
      <c r="I24" s="1">
        <v>0</v>
      </c>
      <c r="J24" s="3" t="s">
        <v>18</v>
      </c>
      <c r="K24" s="2" t="str">
        <f>J24*510.09</f>
        <v>0</v>
      </c>
      <c r="L24" s="5"/>
    </row>
    <row r="25" spans="1:12" customHeight="1" ht="105" outlineLevel="4">
      <c r="A25" s="1"/>
      <c r="B25" s="1">
        <v>824739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39</v>
      </c>
      <c r="H25" s="2">
        <v>0</v>
      </c>
      <c r="I25" s="1">
        <v>0</v>
      </c>
      <c r="J25" s="3" t="s">
        <v>18</v>
      </c>
      <c r="K25" s="2" t="str">
        <f>J25*196.98</f>
        <v>0</v>
      </c>
      <c r="L25" s="5"/>
    </row>
    <row r="26" spans="1:12" customHeight="1" ht="105" outlineLevel="4">
      <c r="A26" s="1"/>
      <c r="B26" s="1">
        <v>824740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75</v>
      </c>
      <c r="H26" s="2">
        <v>0</v>
      </c>
      <c r="I26" s="1">
        <v>0</v>
      </c>
      <c r="J26" s="3" t="s">
        <v>18</v>
      </c>
      <c r="K26" s="2" t="str">
        <f>J26*248.43</f>
        <v>0</v>
      </c>
      <c r="L26" s="5"/>
    </row>
    <row r="27" spans="1:12" customHeight="1" ht="105" outlineLevel="4">
      <c r="A27" s="1"/>
      <c r="B27" s="1">
        <v>824741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8</v>
      </c>
      <c r="H27" s="2">
        <v>0</v>
      </c>
      <c r="I27" s="1">
        <v>0</v>
      </c>
      <c r="J27" s="3" t="s">
        <v>18</v>
      </c>
      <c r="K27" s="2" t="str">
        <f>J27*295.47</f>
        <v>0</v>
      </c>
      <c r="L27" s="5"/>
    </row>
    <row r="28" spans="1:12" customHeight="1" ht="105" outlineLevel="4">
      <c r="A28" s="1"/>
      <c r="B28" s="1">
        <v>824742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5</v>
      </c>
      <c r="H28" s="2">
        <v>0</v>
      </c>
      <c r="I28" s="1">
        <v>0</v>
      </c>
      <c r="J28" s="3" t="s">
        <v>18</v>
      </c>
      <c r="K28" s="2" t="str">
        <f>J28*374.85</f>
        <v>0</v>
      </c>
      <c r="L28" s="5"/>
    </row>
    <row r="29" spans="1:12" customHeight="1" ht="105" outlineLevel="4">
      <c r="A29" s="1"/>
      <c r="B29" s="1">
        <v>824743</v>
      </c>
      <c r="C29" s="1" t="s">
        <v>112</v>
      </c>
      <c r="D29" s="1" t="s">
        <v>113</v>
      </c>
      <c r="E29" s="2" t="s">
        <v>114</v>
      </c>
      <c r="F29" s="2" t="s">
        <v>115</v>
      </c>
      <c r="G29" s="2" t="s">
        <v>75</v>
      </c>
      <c r="H29" s="2">
        <v>0</v>
      </c>
      <c r="I29" s="1">
        <v>0</v>
      </c>
      <c r="J29" s="3" t="s">
        <v>18</v>
      </c>
      <c r="K29" s="2" t="str">
        <f>J29*486.57</f>
        <v>0</v>
      </c>
      <c r="L29" s="5"/>
    </row>
    <row r="30" spans="1:12" customHeight="1" ht="105" outlineLevel="4">
      <c r="A30" s="1"/>
      <c r="B30" s="1">
        <v>824744</v>
      </c>
      <c r="C30" s="1" t="s">
        <v>116</v>
      </c>
      <c r="D30" s="1" t="s">
        <v>117</v>
      </c>
      <c r="E30" s="2" t="s">
        <v>118</v>
      </c>
      <c r="F30" s="2" t="s">
        <v>119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J30*186.69</f>
        <v>0</v>
      </c>
      <c r="L30" s="5"/>
    </row>
    <row r="31" spans="1:12" customHeight="1" ht="105" outlineLevel="4">
      <c r="A31" s="1"/>
      <c r="B31" s="1">
        <v>824745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2</v>
      </c>
      <c r="H31" s="2">
        <v>0</v>
      </c>
      <c r="I31" s="1">
        <v>0</v>
      </c>
      <c r="J31" s="3" t="s">
        <v>18</v>
      </c>
      <c r="K31" s="2" t="str">
        <f>J31*269.01</f>
        <v>0</v>
      </c>
      <c r="L31" s="5"/>
    </row>
    <row r="32" spans="1:12" customHeight="1" ht="105" outlineLevel="4">
      <c r="A32" s="1"/>
      <c r="B32" s="1">
        <v>824746</v>
      </c>
      <c r="C32" s="1" t="s">
        <v>124</v>
      </c>
      <c r="D32" s="1" t="s">
        <v>125</v>
      </c>
      <c r="E32" s="2" t="s">
        <v>126</v>
      </c>
      <c r="F32" s="2" t="s">
        <v>127</v>
      </c>
      <c r="G32" s="2" t="s">
        <v>39</v>
      </c>
      <c r="H32" s="2">
        <v>0</v>
      </c>
      <c r="I32" s="1">
        <v>0</v>
      </c>
      <c r="J32" s="3" t="s">
        <v>18</v>
      </c>
      <c r="K32" s="2" t="str">
        <f>J32*405.72</f>
        <v>0</v>
      </c>
      <c r="L32" s="5"/>
    </row>
    <row r="33" spans="1:12" customHeight="1" ht="105" outlineLevel="4">
      <c r="A33" s="1"/>
      <c r="B33" s="1">
        <v>824747</v>
      </c>
      <c r="C33" s="1" t="s">
        <v>128</v>
      </c>
      <c r="D33" s="1" t="s">
        <v>129</v>
      </c>
      <c r="E33" s="2" t="s">
        <v>130</v>
      </c>
      <c r="F33" s="2" t="s">
        <v>131</v>
      </c>
      <c r="G33" s="2" t="s">
        <v>132</v>
      </c>
      <c r="H33" s="2">
        <v>0</v>
      </c>
      <c r="I33" s="1">
        <v>0</v>
      </c>
      <c r="J33" s="3" t="s">
        <v>18</v>
      </c>
      <c r="K33" s="2" t="str">
        <f>J33*271.95</f>
        <v>0</v>
      </c>
      <c r="L33" s="5"/>
    </row>
    <row r="34" spans="1:12" customHeight="1" ht="105" outlineLevel="4">
      <c r="A34" s="1"/>
      <c r="B34" s="1">
        <v>824748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75</v>
      </c>
      <c r="H34" s="2">
        <v>0</v>
      </c>
      <c r="I34" s="1">
        <v>0</v>
      </c>
      <c r="J34" s="3" t="s">
        <v>18</v>
      </c>
      <c r="K34" s="2" t="str">
        <f>J34*301.35</f>
        <v>0</v>
      </c>
      <c r="L34" s="5"/>
    </row>
    <row r="35" spans="1:12" customHeight="1" ht="105" outlineLevel="4">
      <c r="A35" s="1"/>
      <c r="B35" s="1">
        <v>824749</v>
      </c>
      <c r="C35" s="1" t="s">
        <v>137</v>
      </c>
      <c r="D35" s="1" t="s">
        <v>138</v>
      </c>
      <c r="E35" s="2" t="s">
        <v>139</v>
      </c>
      <c r="F35" s="2" t="s">
        <v>136</v>
      </c>
      <c r="G35" s="2">
        <v>5</v>
      </c>
      <c r="H35" s="2">
        <v>0</v>
      </c>
      <c r="I35" s="1">
        <v>0</v>
      </c>
      <c r="J35" s="3" t="s">
        <v>18</v>
      </c>
      <c r="K35" s="2" t="str">
        <f>J35*301.35</f>
        <v>0</v>
      </c>
      <c r="L35" s="5"/>
    </row>
    <row r="36" spans="1:12" customHeight="1" ht="105" outlineLevel="4">
      <c r="A36" s="1"/>
      <c r="B36" s="1">
        <v>824750</v>
      </c>
      <c r="C36" s="1" t="s">
        <v>140</v>
      </c>
      <c r="D36" s="1" t="s">
        <v>141</v>
      </c>
      <c r="E36" s="2" t="s">
        <v>142</v>
      </c>
      <c r="F36" s="2" t="s">
        <v>38</v>
      </c>
      <c r="G36" s="2">
        <v>9</v>
      </c>
      <c r="H36" s="2">
        <v>0</v>
      </c>
      <c r="I36" s="1">
        <v>0</v>
      </c>
      <c r="J36" s="3" t="s">
        <v>18</v>
      </c>
      <c r="K36" s="2" t="str">
        <f>J36*380.73</f>
        <v>0</v>
      </c>
      <c r="L36" s="5"/>
    </row>
    <row r="37" spans="1:12" customHeight="1" ht="105" outlineLevel="4">
      <c r="A37" s="1"/>
      <c r="B37" s="1">
        <v>824751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10</v>
      </c>
      <c r="H37" s="2">
        <v>0</v>
      </c>
      <c r="I37" s="1">
        <v>0</v>
      </c>
      <c r="J37" s="3" t="s">
        <v>18</v>
      </c>
      <c r="K37" s="2" t="str">
        <f>J37*446.88</f>
        <v>0</v>
      </c>
      <c r="L37" s="5"/>
    </row>
    <row r="38" spans="1:12" customHeight="1" ht="105" outlineLevel="4">
      <c r="A38" s="1"/>
      <c r="B38" s="1">
        <v>824752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7</v>
      </c>
      <c r="H38" s="2">
        <v>0</v>
      </c>
      <c r="I38" s="1">
        <v>0</v>
      </c>
      <c r="J38" s="3" t="s">
        <v>18</v>
      </c>
      <c r="K38" s="2" t="str">
        <f>J38*561.54</f>
        <v>0</v>
      </c>
      <c r="L38" s="5"/>
    </row>
    <row r="39" spans="1:12" customHeight="1" ht="105" outlineLevel="4">
      <c r="A39" s="1"/>
      <c r="B39" s="1">
        <v>824753</v>
      </c>
      <c r="C39" s="1" t="s">
        <v>151</v>
      </c>
      <c r="D39" s="1" t="s">
        <v>152</v>
      </c>
      <c r="E39" s="2" t="s">
        <v>153</v>
      </c>
      <c r="F39" s="2" t="s">
        <v>154</v>
      </c>
      <c r="G39" s="2">
        <v>4</v>
      </c>
      <c r="H39" s="2">
        <v>0</v>
      </c>
      <c r="I39" s="1">
        <v>0</v>
      </c>
      <c r="J39" s="3" t="s">
        <v>18</v>
      </c>
      <c r="K39" s="2" t="str">
        <f>J39*699.72</f>
        <v>0</v>
      </c>
      <c r="L39" s="5"/>
    </row>
    <row r="40" spans="1:12" customHeight="1" ht="105" outlineLevel="4">
      <c r="A40" s="1"/>
      <c r="B40" s="1">
        <v>824754</v>
      </c>
      <c r="C40" s="1" t="s">
        <v>155</v>
      </c>
      <c r="D40" s="1" t="s">
        <v>156</v>
      </c>
      <c r="E40" s="2" t="s">
        <v>157</v>
      </c>
      <c r="F40" s="2" t="s">
        <v>131</v>
      </c>
      <c r="G40" s="2" t="s">
        <v>39</v>
      </c>
      <c r="H40" s="2">
        <v>0</v>
      </c>
      <c r="I40" s="1">
        <v>0</v>
      </c>
      <c r="J40" s="3" t="s">
        <v>18</v>
      </c>
      <c r="K40" s="2" t="str">
        <f>J40*271.95</f>
        <v>0</v>
      </c>
      <c r="L40" s="5"/>
    </row>
    <row r="41" spans="1:12" customHeight="1" ht="105" outlineLevel="4">
      <c r="A41" s="1"/>
      <c r="B41" s="1">
        <v>824755</v>
      </c>
      <c r="C41" s="1" t="s">
        <v>158</v>
      </c>
      <c r="D41" s="1" t="s">
        <v>159</v>
      </c>
      <c r="E41" s="2" t="s">
        <v>160</v>
      </c>
      <c r="F41" s="2" t="s">
        <v>62</v>
      </c>
      <c r="G41" s="2">
        <v>10</v>
      </c>
      <c r="H41" s="2">
        <v>0</v>
      </c>
      <c r="I41" s="1">
        <v>0</v>
      </c>
      <c r="J41" s="3" t="s">
        <v>18</v>
      </c>
      <c r="K41" s="2" t="str">
        <f>J41*366.03</f>
        <v>0</v>
      </c>
      <c r="L41" s="5"/>
    </row>
    <row r="42" spans="1:12" customHeight="1" ht="105" outlineLevel="4">
      <c r="A42" s="1"/>
      <c r="B42" s="1">
        <v>824756</v>
      </c>
      <c r="C42" s="1" t="s">
        <v>161</v>
      </c>
      <c r="D42" s="1" t="s">
        <v>162</v>
      </c>
      <c r="E42" s="2" t="s">
        <v>163</v>
      </c>
      <c r="F42" s="2" t="s">
        <v>164</v>
      </c>
      <c r="G42" s="2" t="s">
        <v>75</v>
      </c>
      <c r="H42" s="2">
        <v>0</v>
      </c>
      <c r="I42" s="1">
        <v>0</v>
      </c>
      <c r="J42" s="3" t="s">
        <v>18</v>
      </c>
      <c r="K42" s="2" t="str">
        <f>J42*421.89</f>
        <v>0</v>
      </c>
      <c r="L42" s="5"/>
    </row>
    <row r="43" spans="1:12" customHeight="1" ht="105" outlineLevel="4">
      <c r="A43" s="1"/>
      <c r="B43" s="1">
        <v>824757</v>
      </c>
      <c r="C43" s="1" t="s">
        <v>165</v>
      </c>
      <c r="D43" s="1" t="s">
        <v>166</v>
      </c>
      <c r="E43" s="2" t="s">
        <v>167</v>
      </c>
      <c r="F43" s="2" t="s">
        <v>34</v>
      </c>
      <c r="G43" s="2">
        <v>0</v>
      </c>
      <c r="H43" s="2">
        <v>0</v>
      </c>
      <c r="I43" s="1">
        <v>0</v>
      </c>
      <c r="J43" s="3" t="s">
        <v>18</v>
      </c>
      <c r="K43" s="2" t="str">
        <f>J43*0.00</f>
        <v>0</v>
      </c>
      <c r="L43" s="5"/>
    </row>
    <row r="44" spans="1:12" customHeight="1" ht="105" outlineLevel="4">
      <c r="A44" s="1"/>
      <c r="B44" s="1">
        <v>824758</v>
      </c>
      <c r="C44" s="1" t="s">
        <v>168</v>
      </c>
      <c r="D44" s="1" t="s">
        <v>169</v>
      </c>
      <c r="E44" s="2" t="s">
        <v>170</v>
      </c>
      <c r="F44" s="2" t="s">
        <v>34</v>
      </c>
      <c r="G44" s="2">
        <v>0</v>
      </c>
      <c r="H44" s="2">
        <v>0</v>
      </c>
      <c r="I44" s="1">
        <v>0</v>
      </c>
      <c r="J44" s="3" t="s">
        <v>18</v>
      </c>
      <c r="K44" s="2" t="str">
        <f>J44*0.00</f>
        <v>0</v>
      </c>
      <c r="L44" s="5"/>
    </row>
    <row r="45" spans="1:12" customHeight="1" ht="105" outlineLevel="4">
      <c r="A45" s="1"/>
      <c r="B45" s="1">
        <v>824759</v>
      </c>
      <c r="C45" s="1" t="s">
        <v>171</v>
      </c>
      <c r="D45" s="1" t="s">
        <v>172</v>
      </c>
      <c r="E45" s="2" t="s">
        <v>173</v>
      </c>
      <c r="F45" s="2" t="s">
        <v>131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J45*271.95</f>
        <v>0</v>
      </c>
      <c r="L45" s="5"/>
    </row>
    <row r="46" spans="1:12" customHeight="1" ht="105" outlineLevel="4">
      <c r="A46" s="1"/>
      <c r="B46" s="1">
        <v>824760</v>
      </c>
      <c r="C46" s="1" t="s">
        <v>174</v>
      </c>
      <c r="D46" s="1" t="s">
        <v>175</v>
      </c>
      <c r="E46" s="2" t="s">
        <v>176</v>
      </c>
      <c r="F46" s="2" t="s">
        <v>177</v>
      </c>
      <c r="G46" s="2">
        <v>0</v>
      </c>
      <c r="H46" s="2">
        <v>0</v>
      </c>
      <c r="I46" s="1">
        <v>0</v>
      </c>
      <c r="J46" s="3" t="s">
        <v>18</v>
      </c>
      <c r="K46" s="2" t="str">
        <f>J46*379.26</f>
        <v>0</v>
      </c>
      <c r="L46" s="5"/>
    </row>
    <row r="47" spans="1:12" customHeight="1" ht="105" outlineLevel="4">
      <c r="A47" s="1"/>
      <c r="B47" s="1">
        <v>824761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75</v>
      </c>
      <c r="H47" s="2">
        <v>0</v>
      </c>
      <c r="I47" s="1">
        <v>0</v>
      </c>
      <c r="J47" s="3" t="s">
        <v>18</v>
      </c>
      <c r="K47" s="2" t="str">
        <f>J47*671.79</f>
        <v>0</v>
      </c>
      <c r="L47" s="5"/>
    </row>
    <row r="48" spans="1:12" customHeight="1" ht="105" outlineLevel="4">
      <c r="A48" s="1"/>
      <c r="B48" s="1">
        <v>824762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75</v>
      </c>
      <c r="H48" s="2">
        <v>0</v>
      </c>
      <c r="I48" s="1">
        <v>0</v>
      </c>
      <c r="J48" s="3" t="s">
        <v>18</v>
      </c>
      <c r="K48" s="2" t="str">
        <f>J48*341.04</f>
        <v>0</v>
      </c>
      <c r="L48" s="5"/>
    </row>
    <row r="49" spans="1:12" customHeight="1" ht="105" outlineLevel="4">
      <c r="A49" s="1"/>
      <c r="B49" s="1">
        <v>824763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75</v>
      </c>
      <c r="H49" s="2">
        <v>0</v>
      </c>
      <c r="I49" s="1">
        <v>0</v>
      </c>
      <c r="J49" s="3" t="s">
        <v>18</v>
      </c>
      <c r="K49" s="2" t="str">
        <f>J49*320.46</f>
        <v>0</v>
      </c>
      <c r="L49" s="5"/>
    </row>
    <row r="50" spans="1:12" customHeight="1" ht="105" outlineLevel="4">
      <c r="A50" s="1"/>
      <c r="B50" s="1">
        <v>824764</v>
      </c>
      <c r="C50" s="1" t="s">
        <v>190</v>
      </c>
      <c r="D50" s="1" t="s">
        <v>191</v>
      </c>
      <c r="E50" s="2" t="s">
        <v>192</v>
      </c>
      <c r="F50" s="2" t="s">
        <v>99</v>
      </c>
      <c r="G50" s="2" t="s">
        <v>132</v>
      </c>
      <c r="H50" s="2">
        <v>0</v>
      </c>
      <c r="I50" s="1">
        <v>0</v>
      </c>
      <c r="J50" s="3" t="s">
        <v>18</v>
      </c>
      <c r="K50" s="2" t="str">
        <f>J50*196.98</f>
        <v>0</v>
      </c>
      <c r="L50" s="5"/>
    </row>
    <row r="51" spans="1:12" customHeight="1" ht="105" outlineLevel="4">
      <c r="A51" s="1"/>
      <c r="B51" s="1">
        <v>824765</v>
      </c>
      <c r="C51" s="1" t="s">
        <v>193</v>
      </c>
      <c r="D51" s="1" t="s">
        <v>194</v>
      </c>
      <c r="E51" s="2" t="s">
        <v>195</v>
      </c>
      <c r="F51" s="2" t="s">
        <v>196</v>
      </c>
      <c r="G51" s="2" t="s">
        <v>39</v>
      </c>
      <c r="H51" s="2">
        <v>0</v>
      </c>
      <c r="I51" s="1">
        <v>0</v>
      </c>
      <c r="J51" s="3" t="s">
        <v>18</v>
      </c>
      <c r="K51" s="2" t="str">
        <f>J51*267.54</f>
        <v>0</v>
      </c>
      <c r="L51" s="5"/>
    </row>
    <row r="52" spans="1:12" customHeight="1" ht="105" outlineLevel="4">
      <c r="A52" s="1"/>
      <c r="B52" s="1">
        <v>824766</v>
      </c>
      <c r="C52" s="1" t="s">
        <v>197</v>
      </c>
      <c r="D52" s="1" t="s">
        <v>198</v>
      </c>
      <c r="E52" s="2" t="s">
        <v>199</v>
      </c>
      <c r="F52" s="2" t="s">
        <v>99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J52*196.98</f>
        <v>0</v>
      </c>
      <c r="L52" s="5"/>
    </row>
    <row r="53" spans="1:12" customHeight="1" ht="105" outlineLevel="4">
      <c r="A53" s="1"/>
      <c r="B53" s="1">
        <v>826657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18</v>
      </c>
      <c r="K53" s="2" t="str">
        <f>J53*360.15</f>
        <v>0</v>
      </c>
      <c r="L53" s="5"/>
    </row>
    <row r="54" spans="1:12" customHeight="1" ht="105" outlineLevel="4">
      <c r="A54" s="1"/>
      <c r="B54" s="1">
        <v>826658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0</v>
      </c>
      <c r="H54" s="2">
        <v>0</v>
      </c>
      <c r="I54" s="1">
        <v>0</v>
      </c>
      <c r="J54" s="3" t="s">
        <v>18</v>
      </c>
      <c r="K54" s="2" t="str">
        <f>J54*414.54</f>
        <v>0</v>
      </c>
      <c r="L54" s="5"/>
    </row>
    <row r="55" spans="1:12" customHeight="1" ht="105" outlineLevel="4">
      <c r="A55" s="1"/>
      <c r="B55" s="1">
        <v>826659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7</v>
      </c>
      <c r="H55" s="2">
        <v>0</v>
      </c>
      <c r="I55" s="1">
        <v>0</v>
      </c>
      <c r="J55" s="3" t="s">
        <v>18</v>
      </c>
      <c r="K55" s="2" t="str">
        <f>J55*241.08</f>
        <v>0</v>
      </c>
      <c r="L55" s="5"/>
    </row>
    <row r="56" spans="1:12" customHeight="1" ht="105" outlineLevel="4">
      <c r="A56" s="1"/>
      <c r="B56" s="1">
        <v>826660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0</v>
      </c>
      <c r="H56" s="2">
        <v>0</v>
      </c>
      <c r="I56" s="1">
        <v>0</v>
      </c>
      <c r="J56" s="3" t="s">
        <v>18</v>
      </c>
      <c r="K56" s="2" t="str">
        <f>J56*308.70</f>
        <v>0</v>
      </c>
      <c r="L56" s="5"/>
    </row>
    <row r="57" spans="1:12" customHeight="1" ht="105" outlineLevel="4">
      <c r="A57" s="1"/>
      <c r="B57" s="1">
        <v>826661</v>
      </c>
      <c r="C57" s="1" t="s">
        <v>216</v>
      </c>
      <c r="D57" s="1" t="s">
        <v>217</v>
      </c>
      <c r="E57" s="2" t="s">
        <v>218</v>
      </c>
      <c r="F57" s="2" t="s">
        <v>34</v>
      </c>
      <c r="G57" s="2">
        <v>0</v>
      </c>
      <c r="H57" s="2">
        <v>0</v>
      </c>
      <c r="I57" s="1">
        <v>0</v>
      </c>
      <c r="J57" s="3" t="s">
        <v>18</v>
      </c>
      <c r="K57" s="2" t="str">
        <f>J57*0.00</f>
        <v>0</v>
      </c>
      <c r="L57" s="5"/>
    </row>
    <row r="58" spans="1:12" customHeight="1" ht="105" outlineLevel="4">
      <c r="A58" s="1"/>
      <c r="B58" s="1">
        <v>826662</v>
      </c>
      <c r="C58" s="1" t="s">
        <v>219</v>
      </c>
      <c r="D58" s="1" t="s">
        <v>220</v>
      </c>
      <c r="E58" s="2" t="s">
        <v>221</v>
      </c>
      <c r="F58" s="2" t="s">
        <v>34</v>
      </c>
      <c r="G58" s="2">
        <v>0</v>
      </c>
      <c r="H58" s="2">
        <v>0</v>
      </c>
      <c r="I58" s="1">
        <v>0</v>
      </c>
      <c r="J58" s="3" t="s">
        <v>18</v>
      </c>
      <c r="K58" s="2" t="str">
        <f>J58*0.00</f>
        <v>0</v>
      </c>
      <c r="L58" s="5"/>
    </row>
    <row r="59" spans="1:12" customHeight="1" ht="105" outlineLevel="4">
      <c r="A59" s="1"/>
      <c r="B59" s="1">
        <v>826663</v>
      </c>
      <c r="C59" s="1" t="s">
        <v>222</v>
      </c>
      <c r="D59" s="1" t="s">
        <v>223</v>
      </c>
      <c r="E59" s="2" t="s">
        <v>224</v>
      </c>
      <c r="F59" s="2" t="s">
        <v>34</v>
      </c>
      <c r="G59" s="2">
        <v>0</v>
      </c>
      <c r="H59" s="2">
        <v>0</v>
      </c>
      <c r="I59" s="1">
        <v>0</v>
      </c>
      <c r="J59" s="3" t="s">
        <v>18</v>
      </c>
      <c r="K59" s="2" t="str">
        <f>J59*0.00</f>
        <v>0</v>
      </c>
      <c r="L59" s="5"/>
    </row>
    <row r="60" spans="1:12" customHeight="1" ht="105" outlineLevel="4">
      <c r="A60" s="1"/>
      <c r="B60" s="1">
        <v>826664</v>
      </c>
      <c r="C60" s="1" t="s">
        <v>225</v>
      </c>
      <c r="D60" s="1" t="s">
        <v>226</v>
      </c>
      <c r="E60" s="2" t="s">
        <v>227</v>
      </c>
      <c r="F60" s="2" t="s">
        <v>34</v>
      </c>
      <c r="G60" s="2">
        <v>0</v>
      </c>
      <c r="H60" s="2">
        <v>0</v>
      </c>
      <c r="I60" s="1">
        <v>0</v>
      </c>
      <c r="J60" s="3" t="s">
        <v>18</v>
      </c>
      <c r="K60" s="2" t="str">
        <f>J60*0.00</f>
        <v>0</v>
      </c>
      <c r="L60" s="5"/>
    </row>
    <row r="61" spans="1:12" customHeight="1" ht="105" outlineLevel="4">
      <c r="A61" s="1"/>
      <c r="B61" s="1">
        <v>826665</v>
      </c>
      <c r="C61" s="1" t="s">
        <v>228</v>
      </c>
      <c r="D61" s="1" t="s">
        <v>229</v>
      </c>
      <c r="E61" s="2" t="s">
        <v>230</v>
      </c>
      <c r="F61" s="2" t="s">
        <v>34</v>
      </c>
      <c r="G61" s="2">
        <v>0</v>
      </c>
      <c r="H61" s="2">
        <v>0</v>
      </c>
      <c r="I61" s="1">
        <v>0</v>
      </c>
      <c r="J61" s="3" t="s">
        <v>18</v>
      </c>
      <c r="K61" s="2" t="str">
        <f>J61*0.00</f>
        <v>0</v>
      </c>
      <c r="L61" s="5"/>
    </row>
    <row r="62" spans="1:12" customHeight="1" ht="105" outlineLevel="4">
      <c r="A62" s="1"/>
      <c r="B62" s="1">
        <v>826666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9</v>
      </c>
      <c r="H62" s="2">
        <v>0</v>
      </c>
      <c r="I62" s="1">
        <v>0</v>
      </c>
      <c r="J62" s="3" t="s">
        <v>18</v>
      </c>
      <c r="K62" s="2" t="str">
        <f>J62*507.15</f>
        <v>0</v>
      </c>
      <c r="L62" s="5"/>
    </row>
    <row r="63" spans="1:12" customHeight="1" ht="105" outlineLevel="4">
      <c r="A63" s="1"/>
      <c r="B63" s="1">
        <v>826667</v>
      </c>
      <c r="C63" s="1" t="s">
        <v>235</v>
      </c>
      <c r="D63" s="1" t="s">
        <v>236</v>
      </c>
      <c r="E63" s="2" t="s">
        <v>237</v>
      </c>
      <c r="F63" s="2" t="s">
        <v>34</v>
      </c>
      <c r="G63" s="2">
        <v>0</v>
      </c>
      <c r="H63" s="2">
        <v>0</v>
      </c>
      <c r="I63" s="1">
        <v>0</v>
      </c>
      <c r="J63" s="3" t="s">
        <v>18</v>
      </c>
      <c r="K63" s="2" t="str">
        <f>J63*0.00</f>
        <v>0</v>
      </c>
      <c r="L63" s="5"/>
    </row>
    <row r="64" spans="1:12" customHeight="1" ht="105" outlineLevel="4">
      <c r="A64" s="1"/>
      <c r="B64" s="1">
        <v>833001</v>
      </c>
      <c r="C64" s="1" t="s">
        <v>238</v>
      </c>
      <c r="D64" s="1" t="s">
        <v>239</v>
      </c>
      <c r="E64" s="2" t="s">
        <v>240</v>
      </c>
      <c r="F64" s="2" t="s">
        <v>241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J64*211.68</f>
        <v>0</v>
      </c>
      <c r="L64" s="5"/>
    </row>
    <row r="65" spans="1:12" customHeight="1" ht="105" outlineLevel="4">
      <c r="A65" s="1"/>
      <c r="B65" s="1">
        <v>885074</v>
      </c>
      <c r="C65" s="1" t="s">
        <v>242</v>
      </c>
      <c r="D65" s="1" t="s">
        <v>243</v>
      </c>
      <c r="E65" s="2" t="s">
        <v>244</v>
      </c>
      <c r="F65" s="2" t="s">
        <v>245</v>
      </c>
      <c r="G65" s="2" t="s">
        <v>39</v>
      </c>
      <c r="H65" s="2">
        <v>0</v>
      </c>
      <c r="I65" s="1">
        <v>0</v>
      </c>
      <c r="J65" s="3" t="s">
        <v>18</v>
      </c>
      <c r="K65" s="2" t="str">
        <f>J65*737.94</f>
        <v>0</v>
      </c>
      <c r="L65" s="5"/>
    </row>
    <row r="66" spans="1:12" customHeight="1" ht="105" outlineLevel="4">
      <c r="A66" s="1"/>
      <c r="B66" s="1">
        <v>885075</v>
      </c>
      <c r="C66" s="1" t="s">
        <v>246</v>
      </c>
      <c r="D66" s="1" t="s">
        <v>247</v>
      </c>
      <c r="E66" s="2" t="s">
        <v>248</v>
      </c>
      <c r="F66" s="2" t="s">
        <v>249</v>
      </c>
      <c r="G66" s="2" t="s">
        <v>75</v>
      </c>
      <c r="H66" s="2">
        <v>0</v>
      </c>
      <c r="I66" s="1">
        <v>0</v>
      </c>
      <c r="J66" s="3" t="s">
        <v>18</v>
      </c>
      <c r="K66" s="2" t="str">
        <f>J66*752.64</f>
        <v>0</v>
      </c>
      <c r="L66" s="5"/>
    </row>
    <row r="67" spans="1:12" customHeight="1" ht="105" outlineLevel="4">
      <c r="A67" s="1"/>
      <c r="B67" s="1">
        <v>885076</v>
      </c>
      <c r="C67" s="1" t="s">
        <v>250</v>
      </c>
      <c r="D67" s="1" t="s">
        <v>251</v>
      </c>
      <c r="E67" s="2" t="s">
        <v>252</v>
      </c>
      <c r="F67" s="2" t="s">
        <v>253</v>
      </c>
      <c r="G67" s="2">
        <v>10</v>
      </c>
      <c r="H67" s="2">
        <v>0</v>
      </c>
      <c r="I67" s="1">
        <v>0</v>
      </c>
      <c r="J67" s="3" t="s">
        <v>18</v>
      </c>
      <c r="K67" s="2" t="str">
        <f>J67*876.12</f>
        <v>0</v>
      </c>
      <c r="L67" s="5"/>
    </row>
    <row r="68" spans="1:12" customHeight="1" ht="105" outlineLevel="4">
      <c r="A68" s="1"/>
      <c r="B68" s="1">
        <v>885077</v>
      </c>
      <c r="C68" s="1" t="s">
        <v>254</v>
      </c>
      <c r="D68" s="1" t="s">
        <v>255</v>
      </c>
      <c r="E68" s="2" t="s">
        <v>256</v>
      </c>
      <c r="F68" s="2" t="s">
        <v>257</v>
      </c>
      <c r="G68" s="2">
        <v>10</v>
      </c>
      <c r="H68" s="2">
        <v>0</v>
      </c>
      <c r="I68" s="1">
        <v>0</v>
      </c>
      <c r="J68" s="3" t="s">
        <v>18</v>
      </c>
      <c r="K68" s="2" t="str">
        <f>J68*911.40</f>
        <v>0</v>
      </c>
      <c r="L68" s="5"/>
    </row>
    <row r="69" spans="1:12" customHeight="1" ht="105" outlineLevel="4">
      <c r="A69" s="1"/>
      <c r="B69" s="1">
        <v>954408</v>
      </c>
      <c r="C69" s="1" t="s">
        <v>258</v>
      </c>
      <c r="D69" s="1" t="s">
        <v>259</v>
      </c>
      <c r="E69" s="2" t="s">
        <v>260</v>
      </c>
      <c r="F69" s="2" t="s">
        <v>261</v>
      </c>
      <c r="G69" s="2" t="s">
        <v>75</v>
      </c>
      <c r="H69" s="2">
        <v>0</v>
      </c>
      <c r="I69" s="1">
        <v>0</v>
      </c>
      <c r="J69" s="3" t="s">
        <v>18</v>
      </c>
      <c r="K69" s="2" t="str">
        <f>J69*465.99</f>
        <v>0</v>
      </c>
      <c r="L69" s="5"/>
    </row>
    <row r="70" spans="1:12" customHeight="1" ht="105" outlineLevel="4">
      <c r="A70" s="1"/>
      <c r="B70" s="1">
        <v>954409</v>
      </c>
      <c r="C70" s="1" t="s">
        <v>262</v>
      </c>
      <c r="D70" s="1" t="s">
        <v>263</v>
      </c>
      <c r="E70" s="2" t="s">
        <v>264</v>
      </c>
      <c r="F70" s="2" t="s">
        <v>131</v>
      </c>
      <c r="G70" s="2" t="s">
        <v>75</v>
      </c>
      <c r="H70" s="2">
        <v>0</v>
      </c>
      <c r="I70" s="1">
        <v>0</v>
      </c>
      <c r="J70" s="3" t="s">
        <v>18</v>
      </c>
      <c r="K70" s="2" t="str">
        <f>J70*271.95</f>
        <v>0</v>
      </c>
      <c r="L70" s="5"/>
    </row>
    <row r="71" spans="1:12" customHeight="1" ht="105" outlineLevel="4">
      <c r="A71" s="1"/>
      <c r="B71" s="1">
        <v>955757</v>
      </c>
      <c r="C71" s="1" t="s">
        <v>265</v>
      </c>
      <c r="D71" s="1" t="s">
        <v>266</v>
      </c>
      <c r="E71" s="2" t="s">
        <v>267</v>
      </c>
      <c r="F71" s="2" t="s">
        <v>47</v>
      </c>
      <c r="G71" s="2">
        <v>0</v>
      </c>
      <c r="H71" s="2">
        <v>0</v>
      </c>
      <c r="I71" s="1">
        <v>0</v>
      </c>
      <c r="J71" s="3" t="s">
        <v>18</v>
      </c>
      <c r="K71" s="2" t="str">
        <f>J71*170.52</f>
        <v>0</v>
      </c>
      <c r="L71" s="5"/>
    </row>
    <row r="72" spans="1:12" customHeight="1" ht="105" outlineLevel="4">
      <c r="A72" s="1"/>
      <c r="B72" s="1">
        <v>955847</v>
      </c>
      <c r="C72" s="1" t="s">
        <v>268</v>
      </c>
      <c r="D72" s="1" t="s">
        <v>269</v>
      </c>
      <c r="E72" s="2" t="s">
        <v>270</v>
      </c>
      <c r="F72" s="2" t="s">
        <v>271</v>
      </c>
      <c r="G72" s="2">
        <v>0</v>
      </c>
      <c r="H72" s="2">
        <v>0</v>
      </c>
      <c r="I72" s="1">
        <v>0</v>
      </c>
      <c r="J72" s="3" t="s">
        <v>18</v>
      </c>
      <c r="K72" s="2" t="str">
        <f>J72*1001.07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2026-04-20T23:27:38+03:00</dcterms:created>
  <dcterms:modified xsi:type="dcterms:W3CDTF">2026-04-20T23:27:38+03:00</dcterms:modified>
  <dc:title>Untitled Spreadsheet</dc:title>
  <dc:description/>
  <dc:subject/>
  <cp:keywords/>
  <cp:category/>
</cp:coreProperties>
</file>