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<sst xmlns="http://schemas.openxmlformats.org/spreadsheetml/2006/main" uniqueCount="259">
  <si>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</si>
  <si>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</si>
  <si>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</si>
  <si>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</si>
  <si>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</si>
  <si>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</si>
  <si>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</si>
  <si>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</si>
  <si>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</si>
  <si>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</si>
  <si>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</si>
  <si>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</si>
  <si>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SIP-450002</t>
  </si>
  <si>
    <t>SG20</t>
  </si>
  <si>
    <t>Удлинитель гибкий раздвижной 250-570мм для унитаза 110мм</t>
  </si>
  <si>
    <t>357.21 руб.</t>
  </si>
  <si>
    <t>шт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</si>
  <si>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</si>
  <si>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</si>
  <si>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</si>
  <si>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</si>
  <si>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</si>
  <si>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&gt;10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</si>
  <si>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</si>
  <si>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</si>
  <si>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</si>
  <si>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</si>
  <si>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</si>
  <si>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</si>
  <si>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</si>
  <si>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</si>
  <si>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</si>
  <si>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</si>
  <si>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</si>
  <si>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</si>
  <si>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</si>
  <si>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</si>
  <si>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</si>
  <si>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</si>
  <si>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</si>
  <si>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</si>
  <si>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</si>
  <si>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</si>
  <si>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</si>
  <si>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</si>
  <si>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</si>
  <si>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</si>
  <si>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</si>
  <si>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</si>
  <si>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</si>
  <si>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</si>
  <si>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</si>
  <si>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</si>
  <si>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</si>
  <si>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</si>
  <si>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</si>
  <si>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</si>
  <si>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</si>
  <si>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</si>
  <si>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</si>
  <si>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</si>
  <si>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</si>
  <si>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</si>
  <si>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</si>
  <si>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</si>
  <si>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</si>
  <si>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</si>
  <si>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</si>
  <si>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</si>
  <si>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</si>
  <si>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</si>
  <si>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</si>
  <si>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</si>
  <si>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</si>
  <si>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</si>
  <si>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</si>
  <si>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</si>
  <si>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</si>
  <si>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</si>
  <si>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</si>
  <si>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</si>
  <si>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</si>
  <si>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</si>
  <si>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</si>
  <si>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</si>
  <si>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</si>
  <si>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</si>
  <si>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</si>
  <si>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</si>
  <si>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</si>
  <si>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</si>
  <si>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</si>
  <si>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</si>
  <si>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</si>
  <si>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</si>
  <si>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</si>
  <si>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</si>
  <si>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</si>
  <si>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</si>
  <si>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</si>
  <si>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</si>
  <si>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</si>
  <si>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</si>
  <si>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</si>
  <si>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</si>
  <si>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</si>
  <si>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</si>
  <si>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</si>
  <si>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</si>
  <si>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</si>
  <si>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</si>
  <si>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</si>
  <si>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</si>
  <si>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</si>
  <si>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</si>
  <si>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</si>
  <si>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</si>
  <si>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</si>
  <si>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</si>
  <si>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</si>
  <si>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</si>
  <si>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</si>
  <si>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</si>
  <si>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</si>
  <si>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</si>
  <si>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</si>
  <si>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</si>
  <si>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</si>
  <si>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</si>
  <si>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</si>
  <si>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</si>
  <si>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</si>
  <si>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</si>
  <si>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</si>
  <si>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</si>
  <si>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</si>
  <si>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</si>
  <si>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</si>
  <si>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</si>
  <si>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</si>
  <si>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</si>
  <si>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</si>
  <si>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</si>
  <si>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</si>
  <si>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</si>
  <si>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</si>
  <si>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</si>
  <si>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</si>
  <si>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</si>
  <si>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</si>
  <si>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</si>
  <si>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</si>
  <si>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</si>
  <si>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</si>
  <si>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</si>
  <si>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</si>
  <si>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</si>
  <si>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</si>
  <si>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</si>
  <si>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</si>
  <si>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</si>
  <si>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</si>
  <si>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</si>
  <si>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</si>
  <si>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</si>
  <si>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</si>
  <si>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</si>
  <si>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</si>
  <si>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</si>
  <si>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</si>
  <si>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</si>
  <si>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</si>
  <si>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</si>
  <si>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</si>
  <si>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</si>
  <si>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</si>
  <si>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</si>
  <si>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</si>
  <si>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</si>
  <si>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</si>
  <si>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</si>
  <si>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</si>
  <si>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</si>
  <si>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</si>
  <si>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</si>
  <si>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</si>
  <si>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</si>
  <si>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</si>
  <si>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</si>
  <si>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</si>
  <si>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</si>
  <si>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</si>
  <si>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</si>
  <si>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</si>
  <si>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</si>
  <si>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</si>
  <si>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</si>
  <si>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</si>
  <si>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2 803.29 руб.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</si>
  <si>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</si>
  <si>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</si>
  <si>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</si>
  <si>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</si>
  <si>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</si>
  <si>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</si>
  <si>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</si>
  <si>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</si>
  <si>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</si>
  <si>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</si>
  <si>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</si>
  <si>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</si>
  <si>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</si>
  <si>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</si>
  <si>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&gt;50</t>
  </si>
  <si>
    <t>VER-000480</t>
  </si>
  <si>
    <t>VEQ34C</t>
  </si>
  <si>
    <t>Сифон для раковины, цвет черный (20/1шт)</t>
  </si>
  <si>
    <t>3 039.96 руб.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</si>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</sst>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6a_3767_11ea_810f_003048fd731b_ae66e53f_3fbb_11ef_a5f3_047c1617b1431.jpeg"/><Relationship Id="rId2" Type="http://schemas.openxmlformats.org/officeDocument/2006/relationships/image" Target="../media/e825a742_3767_11ea_810f_003048fd731b_b618d7d5_4847_11ea_810f_003048fd731b2.jpeg"/><Relationship Id="rId3" Type="http://schemas.openxmlformats.org/officeDocument/2006/relationships/image" Target="../media/e825a744_3767_11ea_810f_003048fd731b_3700bdec_a599_11ee_a526_047c1617b1433.jpeg"/><Relationship Id="rId4" Type="http://schemas.openxmlformats.org/officeDocument/2006/relationships/image" Target="../media/e825a746_3767_11ea_810f_003048fd731b_3700bdeb_a599_11ee_a526_047c1617b1434.jpeg"/><Relationship Id="rId5" Type="http://schemas.openxmlformats.org/officeDocument/2006/relationships/image" Target="../media/e825a748_3767_11ea_810f_003048fd731b_3700bded_a599_11ee_a526_047c1617b1435.jpeg"/><Relationship Id="rId6" Type="http://schemas.openxmlformats.org/officeDocument/2006/relationships/image" Target="../media/e825a74a_3767_11ea_810f_003048fd731b_3700bdee_a599_11ee_a526_047c1617b1436.jpeg"/><Relationship Id="rId7" Type="http://schemas.openxmlformats.org/officeDocument/2006/relationships/image" Target="../media/e825a74c_3767_11ea_810f_003048fd731b_3700bdef_a599_11ee_a526_047c1617b1437.jpeg"/><Relationship Id="rId8" Type="http://schemas.openxmlformats.org/officeDocument/2006/relationships/image" Target="../media/e825a74e_3767_11ea_810f_003048fd731b_3700bdf0_a599_11ee_a526_047c1617b1438.jpeg"/><Relationship Id="rId9" Type="http://schemas.openxmlformats.org/officeDocument/2006/relationships/image" Target="../media/e825a750_3767_11ea_810f_003048fd731b_3700bdf1_a599_11ee_a526_047c1617b1439.jpeg"/><Relationship Id="rId10" Type="http://schemas.openxmlformats.org/officeDocument/2006/relationships/image" Target="../media/e825a752_3767_11ea_810f_003048fd731b_3700bdf2_a599_11ee_a526_047c1617b14310.jpeg"/><Relationship Id="rId11" Type="http://schemas.openxmlformats.org/officeDocument/2006/relationships/image" Target="../media/e825a754_3767_11ea_810f_003048fd731b_3700bdf3_a599_11ee_a526_047c1617b14311.jpeg"/><Relationship Id="rId12" Type="http://schemas.openxmlformats.org/officeDocument/2006/relationships/image" Target="../media/e825a756_3767_11ea_810f_003048fd731b_3700bdf4_a599_11ee_a526_047c1617b14312.jpeg"/><Relationship Id="rId13" Type="http://schemas.openxmlformats.org/officeDocument/2006/relationships/image" Target="../media/f0fe18b0_3248_11ee_a490_047c1617b143_a73d6c3a_3fbb_11ef_a5f3_047c1617b14313.png"/><Relationship Id="rId14" Type="http://schemas.openxmlformats.org/officeDocument/2006/relationships/image" Target="../media/f0fe18b2_3248_11ee_a490_047c1617b143_a73d6c42_3fbb_11ef_a5f3_047c1617b14314.png"/><Relationship Id="rId15" Type="http://schemas.openxmlformats.org/officeDocument/2006/relationships/image" Target="../media/f0fe18b4_3248_11ee_a490_047c1617b143_a73d6c3c_3fbb_11ef_a5f3_047c1617b14315.png"/><Relationship Id="rId16" Type="http://schemas.openxmlformats.org/officeDocument/2006/relationships/image" Target="../media/f0fe18b6_3248_11ee_a490_047c1617b143_a73d6c3e_3fbb_11ef_a5f3_047c1617b14316.png"/><Relationship Id="rId17" Type="http://schemas.openxmlformats.org/officeDocument/2006/relationships/image" Target="../media/f0fe18b8_3248_11ee_a490_047c1617b143_a73d6c40_3fbb_11ef_a5f3_047c1617b14317.png"/><Relationship Id="rId18" Type="http://schemas.openxmlformats.org/officeDocument/2006/relationships/image" Target="../media/f0fe18ba_3248_11ee_a490_047c1617b143_a73d6c30_3fbb_11ef_a5f3_047c1617b14318.png"/><Relationship Id="rId19" Type="http://schemas.openxmlformats.org/officeDocument/2006/relationships/image" Target="../media/f0fe18bc_3248_11ee_a490_047c1617b143_a73d6c38_3fbb_11ef_a5f3_047c1617b14319.png"/><Relationship Id="rId20" Type="http://schemas.openxmlformats.org/officeDocument/2006/relationships/image" Target="../media/f0fe18be_3248_11ee_a490_047c1617b143_a73d6c32_3fbb_11ef_a5f3_047c1617b14320.png"/><Relationship Id="rId21" Type="http://schemas.openxmlformats.org/officeDocument/2006/relationships/image" Target="../media/f0fe18c0_3248_11ee_a490_047c1617b143_a73d6c34_3fbb_11ef_a5f3_047c1617b14321.png"/><Relationship Id="rId22" Type="http://schemas.openxmlformats.org/officeDocument/2006/relationships/image" Target="../media/f0fe18c2_3248_11ee_a490_047c1617b143_a73d6c36_3fbb_11ef_a5f3_047c1617b14322.png"/><Relationship Id="rId23" Type="http://schemas.openxmlformats.org/officeDocument/2006/relationships/image" Target="../media/e825a75e_3767_11ea_810f_003048fd731b_82295986_3773_11ea_810f_003048fd731b23.jpeg"/><Relationship Id="rId24" Type="http://schemas.openxmlformats.org/officeDocument/2006/relationships/image" Target="../media/e825a760_3767_11ea_810f_003048fd731b_3700bdf6_a599_11ee_a526_047c1617b14324.jpeg"/><Relationship Id="rId25" Type="http://schemas.openxmlformats.org/officeDocument/2006/relationships/image" Target="../media/e825a762_3767_11ea_810f_003048fd731b_3700bdf7_a599_11ee_a526_047c1617b14325.jpeg"/><Relationship Id="rId26" Type="http://schemas.openxmlformats.org/officeDocument/2006/relationships/image" Target="../media/e825a764_3767_11ea_810f_003048fd731b_3700bdf8_a599_11ee_a526_047c1617b14326.jpeg"/><Relationship Id="rId27" Type="http://schemas.openxmlformats.org/officeDocument/2006/relationships/image" Target="../media/e825a766_3767_11ea_810f_003048fd731b_3700bdf5_a599_11ee_a526_047c1617b14327.jpeg"/><Relationship Id="rId28" Type="http://schemas.openxmlformats.org/officeDocument/2006/relationships/image" Target="../media/0352cc21_5316_11ee_a4bb_047c1617b143_19e968d4_793a_11f0_a79f_047c1617b14328.jpeg"/><Relationship Id="rId29" Type="http://schemas.openxmlformats.org/officeDocument/2006/relationships/image" Target="../media/0352cc23_5316_11ee_a4bb_047c1617b143_19e968d1_793a_11f0_a79f_047c1617b14329.jpeg"/><Relationship Id="rId30" Type="http://schemas.openxmlformats.org/officeDocument/2006/relationships/image" Target="../media/0352cc25_5316_11ee_a4bb_047c1617b143_19e968d2_793a_11f0_a79f_047c1617b14330.jpeg"/><Relationship Id="rId31" Type="http://schemas.openxmlformats.org/officeDocument/2006/relationships/image" Target="../media/0352cc27_5316_11ee_a4bb_047c1617b143_19e968d3_793a_11f0_a79f_047c1617b14331.jpeg"/><Relationship Id="rId32" Type="http://schemas.openxmlformats.org/officeDocument/2006/relationships/image" Target="../media/0352cc29_5316_11ee_a4bb_047c1617b143_a73d6c47_3fbb_11ef_a5f3_047c1617b14332.png"/><Relationship Id="rId33" Type="http://schemas.openxmlformats.org/officeDocument/2006/relationships/image" Target="../media/0352cc2b_5316_11ee_a4bb_047c1617b143_19e968d0_793a_11f0_a79f_047c1617b14333.jpeg"/><Relationship Id="rId34" Type="http://schemas.openxmlformats.org/officeDocument/2006/relationships/image" Target="../media/0352cc2d_5316_11ee_a4bb_047c1617b143_19e968cc_793a_11f0_a79f_047c1617b14334.jpeg"/><Relationship Id="rId35" Type="http://schemas.openxmlformats.org/officeDocument/2006/relationships/image" Target="../media/0352cc2f_5316_11ee_a4bb_047c1617b143_19e968cd_793a_11f0_a79f_047c1617b14335.jpeg"/><Relationship Id="rId36" Type="http://schemas.openxmlformats.org/officeDocument/2006/relationships/image" Target="../media/0352cc31_5316_11ee_a4bb_047c1617b143_19e968ce_793a_11f0_a79f_047c1617b14336.jpeg"/><Relationship Id="rId37" Type="http://schemas.openxmlformats.org/officeDocument/2006/relationships/image" Target="../media/0352cc33_5316_11ee_a4bb_047c1617b143_19e968cf_793a_11f0_a79f_047c1617b14337.jpeg"/><Relationship Id="rId38" Type="http://schemas.openxmlformats.org/officeDocument/2006/relationships/image" Target="../media/1f13c447_37d2_11ef_a5e9_047c1617b143_19e968a7_793a_11f0_a79f_047c1617b14338.jpeg"/><Relationship Id="rId39" Type="http://schemas.openxmlformats.org/officeDocument/2006/relationships/image" Target="../media/1f13c449_37d2_11ef_a5e9_047c1617b143_19e968a8_793a_11f0_a79f_047c1617b14339.jpeg"/><Relationship Id="rId40" Type="http://schemas.openxmlformats.org/officeDocument/2006/relationships/image" Target="../media/1f13c44b_37d2_11ef_a5e9_047c1617b143_19e968b2_793a_11f0_a79f_047c1617b14340.jpeg"/><Relationship Id="rId41" Type="http://schemas.openxmlformats.org/officeDocument/2006/relationships/image" Target="../media/1f13c44d_37d2_11ef_a5e9_047c1617b143_19e968ad_793a_11f0_a79f_047c1617b14341.jpeg"/><Relationship Id="rId42" Type="http://schemas.openxmlformats.org/officeDocument/2006/relationships/image" Target="../media/1f13c44f_37d2_11ef_a5e9_047c1617b143_19e968a9_793a_11f0_a79f_047c1617b14342.jpeg"/><Relationship Id="rId43" Type="http://schemas.openxmlformats.org/officeDocument/2006/relationships/image" Target="../media/1f13c451_37d2_11ef_a5e9_047c1617b143_19e968ae_793a_11f0_a79f_047c1617b14343.jpeg"/><Relationship Id="rId44" Type="http://schemas.openxmlformats.org/officeDocument/2006/relationships/image" Target="../media/1f13c453_37d2_11ef_a5e9_047c1617b143_19e968a0_793a_11f0_a79f_047c1617b14344.jpeg"/><Relationship Id="rId45" Type="http://schemas.openxmlformats.org/officeDocument/2006/relationships/image" Target="../media/1f13c455_37d2_11ef_a5e9_047c1617b143_19e968a1_793a_11f0_a79f_047c1617b14345.jpeg"/><Relationship Id="rId46" Type="http://schemas.openxmlformats.org/officeDocument/2006/relationships/image" Target="../media/1f13c457_37d2_11ef_a5e9_047c1617b143_19e968a6_793a_11f0_a79f_047c1617b14346.jpeg"/><Relationship Id="rId47" Type="http://schemas.openxmlformats.org/officeDocument/2006/relationships/image" Target="../media/1f13c459_37d2_11ef_a5e9_047c1617b143_19e968a2_793a_11f0_a79f_047c1617b14347.jpeg"/><Relationship Id="rId48" Type="http://schemas.openxmlformats.org/officeDocument/2006/relationships/image" Target="../media/1f13c45b_37d2_11ef_a5e9_047c1617b143_19e968a5_793a_11f0_a79f_047c1617b14348.jpeg"/><Relationship Id="rId49" Type="http://schemas.openxmlformats.org/officeDocument/2006/relationships/image" Target="../media/1f13c45d_37d2_11ef_a5e9_047c1617b143_19e968a4_793a_11f0_a79f_047c1617b14349.jpeg"/><Relationship Id="rId50" Type="http://schemas.openxmlformats.org/officeDocument/2006/relationships/image" Target="../media/e825a758_3767_11ea_810f_003048fd731b_3700bdf9_a599_11ee_a526_047c1617b14350.jpeg"/><Relationship Id="rId51" Type="http://schemas.openxmlformats.org/officeDocument/2006/relationships/image" Target="../media/e825a75a_3767_11ea_810f_003048fd731b_3700bdfa_a599_11ee_a526_047c1617b14351.jpeg"/><Relationship Id="rId52" Type="http://schemas.openxmlformats.org/officeDocument/2006/relationships/image" Target="../media/e825a75c_3767_11ea_810f_003048fd731b_3700bdfb_a599_11ee_a526_047c1617b14352.jpeg"/><Relationship Id="rId53" Type="http://schemas.openxmlformats.org/officeDocument/2006/relationships/image" Target="../media/1fcb31fc_5f91_11eb_822d_003048fd731b_3700bdfc_a599_11ee_a526_047c1617b14353.png"/><Relationship Id="rId54" Type="http://schemas.openxmlformats.org/officeDocument/2006/relationships/image" Target="../media/1fcb31fe_5f91_11eb_822d_003048fd731b_3700bdfd_a599_11ee_a526_047c1617b14354.jpeg"/><Relationship Id="rId55" Type="http://schemas.openxmlformats.org/officeDocument/2006/relationships/image" Target="../media/f0fe18c4_3248_11ee_a490_047c1617b143_a562d154_d05b_11f0_a810_047c1617b14355.jpeg"/><Relationship Id="rId56" Type="http://schemas.openxmlformats.org/officeDocument/2006/relationships/image" Target="../media/f0fe18c6_3248_11ee_a490_047c1617b143_a562d152_d05b_11f0_a810_047c1617b14356.jpeg"/><Relationship Id="rId57" Type="http://schemas.openxmlformats.org/officeDocument/2006/relationships/image" Target="../media/f0fe18c8_3248_11ee_a490_047c1617b143_a562d153_d05b_11f0_a810_047c1617b14357.jpeg"/><Relationship Id="rId58" Type="http://schemas.openxmlformats.org/officeDocument/2006/relationships/image" Target="../media/f0fe18ca_3248_11ee_a490_047c1617b143_0a6f3a70_310d_11f1_a89b_047c1617b14358.jpeg"/><Relationship Id="rId59" Type="http://schemas.openxmlformats.org/officeDocument/2006/relationships/image" Target="../media/f0fe18cc_3248_11ee_a490_047c1617b143_a73d6c51_3fbb_11ef_a5f3_047c1617b14359.png"/><Relationship Id="rId60" Type="http://schemas.openxmlformats.org/officeDocument/2006/relationships/image" Target="../media/32d8af5f_62e1_11ee_a4cf_047c1617b143_ae66e529_3fbb_11ef_a5f3_047c1617b14360.png"/><Relationship Id="rId61" Type="http://schemas.openxmlformats.org/officeDocument/2006/relationships/image" Target="../media/32d8af61_62e1_11ee_a4cf_047c1617b143_ae66e52b_3fbb_11ef_a5f3_047c1617b14361.png"/><Relationship Id="rId62" Type="http://schemas.openxmlformats.org/officeDocument/2006/relationships/image" Target="../media/32d8af63_62e1_11ee_a4cf_047c1617b143_ae66e52d_3fbb_11ef_a5f3_047c1617b14362.png"/><Relationship Id="rId63" Type="http://schemas.openxmlformats.org/officeDocument/2006/relationships/image" Target="../media/32d8af65_62e1_11ee_a4cf_047c1617b143_ae66e52f_3fbb_11ef_a5f3_047c1617b14363.png"/><Relationship Id="rId64" Type="http://schemas.openxmlformats.org/officeDocument/2006/relationships/image" Target="../media/32d8af67_62e1_11ee_a4cf_047c1617b143_ae66e531_3fbb_11ef_a5f3_047c1617b14364.png"/><Relationship Id="rId65" Type="http://schemas.openxmlformats.org/officeDocument/2006/relationships/image" Target="../media/32d8af69_62e1_11ee_a4cf_047c1617b143_ae66e53b_3fbb_11ef_a5f3_047c1617b14365.png"/><Relationship Id="rId66" Type="http://schemas.openxmlformats.org/officeDocument/2006/relationships/image" Target="../media/32d8af6b_62e1_11ee_a4cf_047c1617b143_ae66e53d_3fbb_11ef_a5f3_047c1617b14366.png"/><Relationship Id="rId67" Type="http://schemas.openxmlformats.org/officeDocument/2006/relationships/image" Target="../media/32d8af6d_62e1_11ee_a4cf_047c1617b143_19e968d5_793a_11f0_a79f_047c1617b14367.jpeg"/><Relationship Id="rId68" Type="http://schemas.openxmlformats.org/officeDocument/2006/relationships/image" Target="../media/32d8af6f_62e1_11ee_a4cf_047c1617b143_ae66e539_3fbb_11ef_a5f3_047c1617b14368.png"/><Relationship Id="rId69" Type="http://schemas.openxmlformats.org/officeDocument/2006/relationships/image" Target="../media/32d8af71_62e1_11ee_a4cf_047c1617b143_ae66e533_3fbb_11ef_a5f3_047c1617b143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878826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J4*357.21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824916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16</v>
      </c>
      <c r="K6" s="2" t="str">
        <f>J6*97.02</f>
        <v>0</v>
      </c>
      <c r="L6" s="5"/>
    </row>
    <row r="7" spans="1:12" customHeight="1" ht="105" outlineLevel="4">
      <c r="A7" s="1"/>
      <c r="B7" s="1">
        <v>824917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2</v>
      </c>
      <c r="H7" s="2">
        <v>0</v>
      </c>
      <c r="I7" s="1">
        <v>0</v>
      </c>
      <c r="J7" s="3" t="s">
        <v>16</v>
      </c>
      <c r="K7" s="2" t="str">
        <f>J7*689.43</f>
        <v>0</v>
      </c>
      <c r="L7" s="5"/>
    </row>
    <row r="8" spans="1:12" customHeight="1" ht="105" outlineLevel="4">
      <c r="A8" s="1"/>
      <c r="B8" s="1">
        <v>824918</v>
      </c>
      <c r="C8" s="1" t="s">
        <v>27</v>
      </c>
      <c r="D8" s="1" t="s">
        <v>28</v>
      </c>
      <c r="E8" s="2" t="s">
        <v>25</v>
      </c>
      <c r="F8" s="2" t="s">
        <v>29</v>
      </c>
      <c r="G8" s="2">
        <v>2</v>
      </c>
      <c r="H8" s="2">
        <v>0</v>
      </c>
      <c r="I8" s="1">
        <v>0</v>
      </c>
      <c r="J8" s="3" t="s">
        <v>16</v>
      </c>
      <c r="K8" s="2" t="str">
        <f>J8*539.49</f>
        <v>0</v>
      </c>
      <c r="L8" s="5"/>
    </row>
    <row r="9" spans="1:12" customHeight="1" ht="105" outlineLevel="4">
      <c r="A9" s="1"/>
      <c r="B9" s="1">
        <v>824919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16</v>
      </c>
      <c r="K9" s="2" t="str">
        <f>J9*687.96</f>
        <v>0</v>
      </c>
      <c r="L9" s="5"/>
    </row>
    <row r="10" spans="1:12" customHeight="1" ht="105" outlineLevel="4">
      <c r="A10" s="1"/>
      <c r="B10" s="1">
        <v>824920</v>
      </c>
      <c r="C10" s="1" t="s">
        <v>34</v>
      </c>
      <c r="D10" s="1" t="s">
        <v>35</v>
      </c>
      <c r="E10" s="2" t="s">
        <v>32</v>
      </c>
      <c r="F10" s="2" t="s">
        <v>36</v>
      </c>
      <c r="G10" s="2">
        <v>2</v>
      </c>
      <c r="H10" s="2">
        <v>0</v>
      </c>
      <c r="I10" s="1">
        <v>0</v>
      </c>
      <c r="J10" s="3" t="s">
        <v>16</v>
      </c>
      <c r="K10" s="2" t="str">
        <f>J10*538.02</f>
        <v>0</v>
      </c>
      <c r="L10" s="5"/>
    </row>
    <row r="11" spans="1:12" customHeight="1" ht="105" outlineLevel="4">
      <c r="A11" s="1"/>
      <c r="B11" s="1">
        <v>824921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16</v>
      </c>
      <c r="K11" s="2" t="str">
        <f>J11*470.40</f>
        <v>0</v>
      </c>
      <c r="L11" s="5"/>
    </row>
    <row r="12" spans="1:12" customHeight="1" ht="105" outlineLevel="4">
      <c r="A12" s="1"/>
      <c r="B12" s="1">
        <v>824922</v>
      </c>
      <c r="C12" s="1" t="s">
        <v>41</v>
      </c>
      <c r="D12" s="1" t="s">
        <v>42</v>
      </c>
      <c r="E12" s="2" t="s">
        <v>39</v>
      </c>
      <c r="F12" s="2" t="s">
        <v>43</v>
      </c>
      <c r="G12" s="2">
        <v>0</v>
      </c>
      <c r="H12" s="2">
        <v>0</v>
      </c>
      <c r="I12" s="1">
        <v>0</v>
      </c>
      <c r="J12" s="3" t="s">
        <v>16</v>
      </c>
      <c r="K12" s="2" t="str">
        <f>J12*451.29</f>
        <v>0</v>
      </c>
      <c r="L12" s="5"/>
    </row>
    <row r="13" spans="1:12" customHeight="1" ht="105" outlineLevel="4">
      <c r="A13" s="1"/>
      <c r="B13" s="1">
        <v>824923</v>
      </c>
      <c r="C13" s="1" t="s">
        <v>44</v>
      </c>
      <c r="D13" s="1" t="s">
        <v>45</v>
      </c>
      <c r="E13" s="2" t="s">
        <v>46</v>
      </c>
      <c r="F13" s="2" t="s">
        <v>40</v>
      </c>
      <c r="G13" s="2">
        <v>5</v>
      </c>
      <c r="H13" s="2">
        <v>0</v>
      </c>
      <c r="I13" s="1">
        <v>0</v>
      </c>
      <c r="J13" s="3" t="s">
        <v>16</v>
      </c>
      <c r="K13" s="2" t="str">
        <f>J13*470.40</f>
        <v>0</v>
      </c>
      <c r="L13" s="5"/>
    </row>
    <row r="14" spans="1:12" customHeight="1" ht="105" outlineLevel="4">
      <c r="A14" s="1"/>
      <c r="B14" s="1">
        <v>824924</v>
      </c>
      <c r="C14" s="1" t="s">
        <v>47</v>
      </c>
      <c r="D14" s="1" t="s">
        <v>48</v>
      </c>
      <c r="E14" s="2" t="s">
        <v>46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J14*451.29</f>
        <v>0</v>
      </c>
      <c r="L14" s="5"/>
    </row>
    <row r="15" spans="1:12" customHeight="1" ht="105" outlineLevel="4">
      <c r="A15" s="1"/>
      <c r="B15" s="1">
        <v>824925</v>
      </c>
      <c r="C15" s="1" t="s">
        <v>49</v>
      </c>
      <c r="D15" s="1" t="s">
        <v>50</v>
      </c>
      <c r="E15" s="2" t="s">
        <v>32</v>
      </c>
      <c r="F15" s="2" t="s">
        <v>51</v>
      </c>
      <c r="G15" s="2">
        <v>2</v>
      </c>
      <c r="H15" s="2">
        <v>0</v>
      </c>
      <c r="I15" s="1">
        <v>0</v>
      </c>
      <c r="J15" s="3" t="s">
        <v>16</v>
      </c>
      <c r="K15" s="2" t="str">
        <f>J15*730.59</f>
        <v>0</v>
      </c>
      <c r="L15" s="5"/>
    </row>
    <row r="16" spans="1:12" customHeight="1" ht="105" outlineLevel="4">
      <c r="A16" s="1"/>
      <c r="B16" s="1">
        <v>824926</v>
      </c>
      <c r="C16" s="1" t="s">
        <v>52</v>
      </c>
      <c r="D16" s="1" t="s">
        <v>53</v>
      </c>
      <c r="E16" s="2" t="s">
        <v>32</v>
      </c>
      <c r="F16" s="2" t="s">
        <v>54</v>
      </c>
      <c r="G16" s="2">
        <v>3</v>
      </c>
      <c r="H16" s="2">
        <v>0</v>
      </c>
      <c r="I16" s="1">
        <v>0</v>
      </c>
      <c r="J16" s="3" t="s">
        <v>16</v>
      </c>
      <c r="K16" s="2" t="str">
        <f>J16*977.55</f>
        <v>0</v>
      </c>
      <c r="L16" s="5"/>
    </row>
    <row r="17" spans="1:12" customHeight="1" ht="105" outlineLevel="4">
      <c r="A17" s="1"/>
      <c r="B17" s="1">
        <v>879318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5</v>
      </c>
      <c r="H17" s="2">
        <v>0</v>
      </c>
      <c r="I17" s="1">
        <v>0</v>
      </c>
      <c r="J17" s="3" t="s">
        <v>16</v>
      </c>
      <c r="K17" s="2" t="str">
        <f>J17*1001.07</f>
        <v>0</v>
      </c>
      <c r="L17" s="5"/>
    </row>
    <row r="18" spans="1:12" customHeight="1" ht="105" outlineLevel="4">
      <c r="A18" s="1"/>
      <c r="B18" s="1">
        <v>879202</v>
      </c>
      <c r="C18" s="1" t="s">
        <v>59</v>
      </c>
      <c r="D18" s="1" t="s">
        <v>60</v>
      </c>
      <c r="E18" s="2" t="s">
        <v>61</v>
      </c>
      <c r="F18" s="2" t="s">
        <v>58</v>
      </c>
      <c r="G18" s="2">
        <v>4</v>
      </c>
      <c r="H18" s="2">
        <v>0</v>
      </c>
      <c r="I18" s="1">
        <v>0</v>
      </c>
      <c r="J18" s="3" t="s">
        <v>16</v>
      </c>
      <c r="K18" s="2" t="str">
        <f>J18*1001.07</f>
        <v>0</v>
      </c>
      <c r="L18" s="5"/>
    </row>
    <row r="19" spans="1:12" customHeight="1" ht="105" outlineLevel="4">
      <c r="A19" s="1"/>
      <c r="B19" s="1">
        <v>879203</v>
      </c>
      <c r="C19" s="1" t="s">
        <v>62</v>
      </c>
      <c r="D19" s="1" t="s">
        <v>63</v>
      </c>
      <c r="E19" s="2" t="s">
        <v>64</v>
      </c>
      <c r="F19" s="2" t="s">
        <v>65</v>
      </c>
      <c r="G19" s="2">
        <v>4</v>
      </c>
      <c r="H19" s="2">
        <v>0</v>
      </c>
      <c r="I19" s="1">
        <v>0</v>
      </c>
      <c r="J19" s="3" t="s">
        <v>16</v>
      </c>
      <c r="K19" s="2" t="str">
        <f>J19*1058.40</f>
        <v>0</v>
      </c>
      <c r="L19" s="5"/>
    </row>
    <row r="20" spans="1:12" customHeight="1" ht="105" outlineLevel="4">
      <c r="A20" s="1"/>
      <c r="B20" s="1">
        <v>879319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16</v>
      </c>
      <c r="K20" s="2" t="str">
        <f>J20*1086.33</f>
        <v>0</v>
      </c>
      <c r="L20" s="5"/>
    </row>
    <row r="21" spans="1:12" customHeight="1" ht="105" outlineLevel="4">
      <c r="A21" s="1"/>
      <c r="B21" s="1">
        <v>879204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1</v>
      </c>
      <c r="H21" s="2">
        <v>0</v>
      </c>
      <c r="I21" s="1">
        <v>0</v>
      </c>
      <c r="J21" s="3" t="s">
        <v>16</v>
      </c>
      <c r="K21" s="2" t="str">
        <f>J21*1067.22</f>
        <v>0</v>
      </c>
      <c r="L21" s="5"/>
    </row>
    <row r="22" spans="1:12" customHeight="1" ht="105" outlineLevel="4">
      <c r="A22" s="1"/>
      <c r="B22" s="1">
        <v>879205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3</v>
      </c>
      <c r="H22" s="2">
        <v>0</v>
      </c>
      <c r="I22" s="1">
        <v>0</v>
      </c>
      <c r="J22" s="3" t="s">
        <v>16</v>
      </c>
      <c r="K22" s="2" t="str">
        <f>J22*735.00</f>
        <v>0</v>
      </c>
      <c r="L22" s="5"/>
    </row>
    <row r="23" spans="1:12" customHeight="1" ht="105" outlineLevel="4">
      <c r="A23" s="1"/>
      <c r="B23" s="1">
        <v>879206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5</v>
      </c>
      <c r="H23" s="2">
        <v>0</v>
      </c>
      <c r="I23" s="1">
        <v>0</v>
      </c>
      <c r="J23" s="3" t="s">
        <v>16</v>
      </c>
      <c r="K23" s="2" t="str">
        <f>J23*789.39</f>
        <v>0</v>
      </c>
      <c r="L23" s="5"/>
    </row>
    <row r="24" spans="1:12" customHeight="1" ht="105" outlineLevel="4">
      <c r="A24" s="1"/>
      <c r="B24" s="1">
        <v>879207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4</v>
      </c>
      <c r="H24" s="2">
        <v>0</v>
      </c>
      <c r="I24" s="1">
        <v>0</v>
      </c>
      <c r="J24" s="3" t="s">
        <v>16</v>
      </c>
      <c r="K24" s="2" t="str">
        <f>J24*774.69</f>
        <v>0</v>
      </c>
      <c r="L24" s="5"/>
    </row>
    <row r="25" spans="1:12" customHeight="1" ht="105" outlineLevel="4">
      <c r="A25" s="1"/>
      <c r="B25" s="1">
        <v>879208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5</v>
      </c>
      <c r="H25" s="2">
        <v>0</v>
      </c>
      <c r="I25" s="1">
        <v>0</v>
      </c>
      <c r="J25" s="3" t="s">
        <v>16</v>
      </c>
      <c r="K25" s="2" t="str">
        <f>J25*792.33</f>
        <v>0</v>
      </c>
      <c r="L25" s="5"/>
    </row>
    <row r="26" spans="1:12" customHeight="1" ht="105" outlineLevel="4">
      <c r="A26" s="1"/>
      <c r="B26" s="1">
        <v>879209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5</v>
      </c>
      <c r="H26" s="2">
        <v>0</v>
      </c>
      <c r="I26" s="1">
        <v>0</v>
      </c>
      <c r="J26" s="3" t="s">
        <v>16</v>
      </c>
      <c r="K26" s="2" t="str">
        <f>J26*776.16</f>
        <v>0</v>
      </c>
      <c r="L26" s="5"/>
    </row>
    <row r="27" spans="1:12" outlineLevel="2">
      <c r="A27" s="8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824930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2</v>
      </c>
      <c r="H28" s="2">
        <v>0</v>
      </c>
      <c r="I28" s="1">
        <v>0</v>
      </c>
      <c r="J28" s="3" t="s">
        <v>16</v>
      </c>
      <c r="K28" s="2" t="str">
        <f>J28*3760.26</f>
        <v>0</v>
      </c>
      <c r="L28" s="5"/>
    </row>
    <row r="29" spans="1:12" customHeight="1" ht="105" outlineLevel="4">
      <c r="A29" s="1"/>
      <c r="B29" s="1">
        <v>824931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2</v>
      </c>
      <c r="H29" s="2">
        <v>0</v>
      </c>
      <c r="I29" s="1">
        <v>0</v>
      </c>
      <c r="J29" s="3" t="s">
        <v>16</v>
      </c>
      <c r="K29" s="2" t="str">
        <f>J29*3528.00</f>
        <v>0</v>
      </c>
      <c r="L29" s="5"/>
    </row>
    <row r="30" spans="1:12" customHeight="1" ht="105" outlineLevel="4">
      <c r="A30" s="1"/>
      <c r="B30" s="1">
        <v>824932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2</v>
      </c>
      <c r="H30" s="2">
        <v>0</v>
      </c>
      <c r="I30" s="1">
        <v>0</v>
      </c>
      <c r="J30" s="3" t="s">
        <v>16</v>
      </c>
      <c r="K30" s="2" t="str">
        <f>J30*1562.61</f>
        <v>0</v>
      </c>
      <c r="L30" s="5"/>
    </row>
    <row r="31" spans="1:12" customHeight="1" ht="105" outlineLevel="4">
      <c r="A31" s="1"/>
      <c r="B31" s="1">
        <v>824933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>
        <v>0</v>
      </c>
      <c r="I31" s="1">
        <v>0</v>
      </c>
      <c r="J31" s="3" t="s">
        <v>16</v>
      </c>
      <c r="K31" s="2" t="str">
        <f>J31*1606.71</f>
        <v>0</v>
      </c>
      <c r="L31" s="5"/>
    </row>
    <row r="32" spans="1:12" customHeight="1" ht="105" outlineLevel="4">
      <c r="A32" s="1"/>
      <c r="B32" s="1">
        <v>824934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0</v>
      </c>
      <c r="H32" s="2">
        <v>0</v>
      </c>
      <c r="I32" s="1">
        <v>0</v>
      </c>
      <c r="J32" s="3" t="s">
        <v>16</v>
      </c>
      <c r="K32" s="2" t="str">
        <f>J32*2155.02</f>
        <v>0</v>
      </c>
      <c r="L32" s="5"/>
    </row>
    <row r="33" spans="1:12" customHeight="1" ht="105" outlineLevel="4">
      <c r="A33" s="1"/>
      <c r="B33" s="1">
        <v>879975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1</v>
      </c>
      <c r="H33" s="2">
        <v>0</v>
      </c>
      <c r="I33" s="1">
        <v>0</v>
      </c>
      <c r="J33" s="3" t="s">
        <v>16</v>
      </c>
      <c r="K33" s="2" t="str">
        <f>J33*3654.42</f>
        <v>0</v>
      </c>
      <c r="L33" s="5"/>
    </row>
    <row r="34" spans="1:12" customHeight="1" ht="105" outlineLevel="4">
      <c r="A34" s="1"/>
      <c r="B34" s="1">
        <v>879976</v>
      </c>
      <c r="C34" s="1" t="s">
        <v>119</v>
      </c>
      <c r="D34" s="1" t="s">
        <v>120</v>
      </c>
      <c r="E34" s="2" t="s">
        <v>121</v>
      </c>
      <c r="F34" s="2" t="s">
        <v>118</v>
      </c>
      <c r="G34" s="2">
        <v>1</v>
      </c>
      <c r="H34" s="2">
        <v>0</v>
      </c>
      <c r="I34" s="1">
        <v>0</v>
      </c>
      <c r="J34" s="3" t="s">
        <v>16</v>
      </c>
      <c r="K34" s="2" t="str">
        <f>J34*3654.42</f>
        <v>0</v>
      </c>
      <c r="L34" s="5"/>
    </row>
    <row r="35" spans="1:12" customHeight="1" ht="105" outlineLevel="4">
      <c r="A35" s="1"/>
      <c r="B35" s="1">
        <v>879977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1</v>
      </c>
      <c r="H35" s="2">
        <v>0</v>
      </c>
      <c r="I35" s="1">
        <v>0</v>
      </c>
      <c r="J35" s="3" t="s">
        <v>16</v>
      </c>
      <c r="K35" s="2" t="str">
        <f>J35*3764.67</f>
        <v>0</v>
      </c>
      <c r="L35" s="5"/>
    </row>
    <row r="36" spans="1:12" customHeight="1" ht="105" outlineLevel="4">
      <c r="A36" s="1"/>
      <c r="B36" s="1">
        <v>879978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</v>
      </c>
      <c r="H36" s="2">
        <v>0</v>
      </c>
      <c r="I36" s="1">
        <v>0</v>
      </c>
      <c r="J36" s="3" t="s">
        <v>16</v>
      </c>
      <c r="K36" s="2" t="str">
        <f>J36*3993.99</f>
        <v>0</v>
      </c>
      <c r="L36" s="5"/>
    </row>
    <row r="37" spans="1:12" customHeight="1" ht="105" outlineLevel="4">
      <c r="A37" s="1"/>
      <c r="B37" s="1">
        <v>879979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1</v>
      </c>
      <c r="H37" s="2">
        <v>0</v>
      </c>
      <c r="I37" s="1">
        <v>0</v>
      </c>
      <c r="J37" s="3" t="s">
        <v>16</v>
      </c>
      <c r="K37" s="2" t="str">
        <f>J37*3755.85</f>
        <v>0</v>
      </c>
      <c r="L37" s="5"/>
    </row>
    <row r="38" spans="1:12" customHeight="1" ht="105" outlineLevel="4">
      <c r="A38" s="1"/>
      <c r="B38" s="1">
        <v>879980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1</v>
      </c>
      <c r="H38" s="2">
        <v>0</v>
      </c>
      <c r="I38" s="1">
        <v>0</v>
      </c>
      <c r="J38" s="3" t="s">
        <v>16</v>
      </c>
      <c r="K38" s="2" t="str">
        <f>J38*3411.87</f>
        <v>0</v>
      </c>
      <c r="L38" s="5"/>
    </row>
    <row r="39" spans="1:12" customHeight="1" ht="105" outlineLevel="4">
      <c r="A39" s="1"/>
      <c r="B39" s="1">
        <v>879981</v>
      </c>
      <c r="C39" s="1" t="s">
        <v>138</v>
      </c>
      <c r="D39" s="1" t="s">
        <v>139</v>
      </c>
      <c r="E39" s="2" t="s">
        <v>140</v>
      </c>
      <c r="F39" s="2" t="s">
        <v>137</v>
      </c>
      <c r="G39" s="2">
        <v>1</v>
      </c>
      <c r="H39" s="2">
        <v>0</v>
      </c>
      <c r="I39" s="1">
        <v>0</v>
      </c>
      <c r="J39" s="3" t="s">
        <v>16</v>
      </c>
      <c r="K39" s="2" t="str">
        <f>J39*3411.87</f>
        <v>0</v>
      </c>
      <c r="L39" s="5"/>
    </row>
    <row r="40" spans="1:12" customHeight="1" ht="105" outlineLevel="4">
      <c r="A40" s="1"/>
      <c r="B40" s="1">
        <v>879982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1</v>
      </c>
      <c r="H40" s="2">
        <v>0</v>
      </c>
      <c r="I40" s="1">
        <v>0</v>
      </c>
      <c r="J40" s="3" t="s">
        <v>16</v>
      </c>
      <c r="K40" s="2" t="str">
        <f>J40*3523.59</f>
        <v>0</v>
      </c>
      <c r="L40" s="5"/>
    </row>
    <row r="41" spans="1:12" customHeight="1" ht="105" outlineLevel="4">
      <c r="A41" s="1"/>
      <c r="B41" s="1">
        <v>879983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1</v>
      </c>
      <c r="H41" s="2">
        <v>0</v>
      </c>
      <c r="I41" s="1">
        <v>0</v>
      </c>
      <c r="J41" s="3" t="s">
        <v>16</v>
      </c>
      <c r="K41" s="2" t="str">
        <f>J41*3857.28</f>
        <v>0</v>
      </c>
      <c r="L41" s="5"/>
    </row>
    <row r="42" spans="1:12" customHeight="1" ht="105" outlineLevel="4">
      <c r="A42" s="1"/>
      <c r="B42" s="1">
        <v>879984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1</v>
      </c>
      <c r="H42" s="2">
        <v>0</v>
      </c>
      <c r="I42" s="1">
        <v>0</v>
      </c>
      <c r="J42" s="3" t="s">
        <v>16</v>
      </c>
      <c r="K42" s="2" t="str">
        <f>J42*3533.88</f>
        <v>0</v>
      </c>
      <c r="L42" s="5"/>
    </row>
    <row r="43" spans="1:12" customHeight="1" ht="105" outlineLevel="4">
      <c r="A43" s="1"/>
      <c r="B43" s="1">
        <v>884690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2</v>
      </c>
      <c r="H43" s="2">
        <v>0</v>
      </c>
      <c r="I43" s="1">
        <v>0</v>
      </c>
      <c r="J43" s="3" t="s">
        <v>16</v>
      </c>
      <c r="K43" s="2" t="str">
        <f>J43*1908.06</f>
        <v>0</v>
      </c>
      <c r="L43" s="5"/>
    </row>
    <row r="44" spans="1:12" customHeight="1" ht="105" outlineLevel="4">
      <c r="A44" s="1"/>
      <c r="B44" s="1">
        <v>884691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1</v>
      </c>
      <c r="H44" s="2">
        <v>0</v>
      </c>
      <c r="I44" s="1">
        <v>0</v>
      </c>
      <c r="J44" s="3" t="s">
        <v>16</v>
      </c>
      <c r="K44" s="2" t="str">
        <f>J44*1969.80</f>
        <v>0</v>
      </c>
      <c r="L44" s="5"/>
    </row>
    <row r="45" spans="1:12" customHeight="1" ht="105" outlineLevel="4">
      <c r="A45" s="1"/>
      <c r="B45" s="1">
        <v>884692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1</v>
      </c>
      <c r="H45" s="2">
        <v>0</v>
      </c>
      <c r="I45" s="1">
        <v>0</v>
      </c>
      <c r="J45" s="3" t="s">
        <v>16</v>
      </c>
      <c r="K45" s="2" t="str">
        <f>J45*2225.58</f>
        <v>0</v>
      </c>
      <c r="L45" s="5"/>
    </row>
    <row r="46" spans="1:12" customHeight="1" ht="105" outlineLevel="4">
      <c r="A46" s="1"/>
      <c r="B46" s="1">
        <v>884693</v>
      </c>
      <c r="C46" s="1" t="s">
        <v>165</v>
      </c>
      <c r="D46" s="1" t="s">
        <v>166</v>
      </c>
      <c r="E46" s="2" t="s">
        <v>167</v>
      </c>
      <c r="F46" s="2" t="s">
        <v>164</v>
      </c>
      <c r="G46" s="2">
        <v>1</v>
      </c>
      <c r="H46" s="2">
        <v>0</v>
      </c>
      <c r="I46" s="1">
        <v>0</v>
      </c>
      <c r="J46" s="3" t="s">
        <v>16</v>
      </c>
      <c r="K46" s="2" t="str">
        <f>J46*2225.58</f>
        <v>0</v>
      </c>
      <c r="L46" s="5"/>
    </row>
    <row r="47" spans="1:12" customHeight="1" ht="105" outlineLevel="4">
      <c r="A47" s="1"/>
      <c r="B47" s="1">
        <v>884694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1</v>
      </c>
      <c r="H47" s="2">
        <v>0</v>
      </c>
      <c r="I47" s="1">
        <v>0</v>
      </c>
      <c r="J47" s="3" t="s">
        <v>16</v>
      </c>
      <c r="K47" s="2" t="str">
        <f>J47*2216.76</f>
        <v>0</v>
      </c>
      <c r="L47" s="5"/>
    </row>
    <row r="48" spans="1:12" customHeight="1" ht="105" outlineLevel="4">
      <c r="A48" s="1"/>
      <c r="B48" s="1">
        <v>884695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16</v>
      </c>
      <c r="K48" s="2" t="str">
        <f>J48*2293.20</f>
        <v>0</v>
      </c>
      <c r="L48" s="5"/>
    </row>
    <row r="49" spans="1:12" customHeight="1" ht="105" outlineLevel="4">
      <c r="A49" s="1"/>
      <c r="B49" s="1">
        <v>884696</v>
      </c>
      <c r="C49" s="1" t="s">
        <v>176</v>
      </c>
      <c r="D49" s="1" t="s">
        <v>177</v>
      </c>
      <c r="E49" s="2" t="s">
        <v>178</v>
      </c>
      <c r="F49" s="2" t="s">
        <v>156</v>
      </c>
      <c r="G49" s="2">
        <v>0</v>
      </c>
      <c r="H49" s="2">
        <v>0</v>
      </c>
      <c r="I49" s="1">
        <v>0</v>
      </c>
      <c r="J49" s="3" t="s">
        <v>16</v>
      </c>
      <c r="K49" s="2" t="str">
        <f>J49*1908.06</f>
        <v>0</v>
      </c>
      <c r="L49" s="5"/>
    </row>
    <row r="50" spans="1:12" customHeight="1" ht="105" outlineLevel="4">
      <c r="A50" s="1"/>
      <c r="B50" s="1">
        <v>884697</v>
      </c>
      <c r="C50" s="1" t="s">
        <v>179</v>
      </c>
      <c r="D50" s="1" t="s">
        <v>180</v>
      </c>
      <c r="E50" s="2" t="s">
        <v>181</v>
      </c>
      <c r="F50" s="2" t="s">
        <v>160</v>
      </c>
      <c r="G50" s="2">
        <v>1</v>
      </c>
      <c r="H50" s="2">
        <v>0</v>
      </c>
      <c r="I50" s="1">
        <v>0</v>
      </c>
      <c r="J50" s="3" t="s">
        <v>16</v>
      </c>
      <c r="K50" s="2" t="str">
        <f>J50*1969.80</f>
        <v>0</v>
      </c>
      <c r="L50" s="5"/>
    </row>
    <row r="51" spans="1:12" customHeight="1" ht="105" outlineLevel="4">
      <c r="A51" s="1"/>
      <c r="B51" s="1">
        <v>884698</v>
      </c>
      <c r="C51" s="1" t="s">
        <v>182</v>
      </c>
      <c r="D51" s="1" t="s">
        <v>183</v>
      </c>
      <c r="E51" s="2" t="s">
        <v>184</v>
      </c>
      <c r="F51" s="2" t="s">
        <v>164</v>
      </c>
      <c r="G51" s="2">
        <v>1</v>
      </c>
      <c r="H51" s="2">
        <v>0</v>
      </c>
      <c r="I51" s="1">
        <v>0</v>
      </c>
      <c r="J51" s="3" t="s">
        <v>16</v>
      </c>
      <c r="K51" s="2" t="str">
        <f>J51*2225.58</f>
        <v>0</v>
      </c>
      <c r="L51" s="5"/>
    </row>
    <row r="52" spans="1:12" customHeight="1" ht="105" outlineLevel="4">
      <c r="A52" s="1"/>
      <c r="B52" s="1">
        <v>884699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1</v>
      </c>
      <c r="H52" s="2">
        <v>0</v>
      </c>
      <c r="I52" s="1">
        <v>0</v>
      </c>
      <c r="J52" s="3" t="s">
        <v>16</v>
      </c>
      <c r="K52" s="2" t="str">
        <f>J52*2294.67</f>
        <v>0</v>
      </c>
      <c r="L52" s="5"/>
    </row>
    <row r="53" spans="1:12" customHeight="1" ht="105" outlineLevel="4">
      <c r="A53" s="1"/>
      <c r="B53" s="1">
        <v>884700</v>
      </c>
      <c r="C53" s="1" t="s">
        <v>189</v>
      </c>
      <c r="D53" s="1" t="s">
        <v>190</v>
      </c>
      <c r="E53" s="2" t="s">
        <v>191</v>
      </c>
      <c r="F53" s="2" t="s">
        <v>188</v>
      </c>
      <c r="G53" s="2">
        <v>1</v>
      </c>
      <c r="H53" s="2">
        <v>0</v>
      </c>
      <c r="I53" s="1">
        <v>0</v>
      </c>
      <c r="J53" s="3" t="s">
        <v>16</v>
      </c>
      <c r="K53" s="2" t="str">
        <f>J53*2294.67</f>
        <v>0</v>
      </c>
      <c r="L53" s="5"/>
    </row>
    <row r="54" spans="1:12" customHeight="1" ht="105" outlineLevel="4">
      <c r="A54" s="1"/>
      <c r="B54" s="1">
        <v>884701</v>
      </c>
      <c r="C54" s="1" t="s">
        <v>192</v>
      </c>
      <c r="D54" s="1" t="s">
        <v>193</v>
      </c>
      <c r="E54" s="2" t="s">
        <v>194</v>
      </c>
      <c r="F54" s="2" t="s">
        <v>164</v>
      </c>
      <c r="G54" s="2">
        <v>1</v>
      </c>
      <c r="H54" s="2">
        <v>0</v>
      </c>
      <c r="I54" s="1">
        <v>0</v>
      </c>
      <c r="J54" s="3" t="s">
        <v>16</v>
      </c>
      <c r="K54" s="2" t="str">
        <f>J54*2225.58</f>
        <v>0</v>
      </c>
      <c r="L54" s="5"/>
    </row>
    <row r="55" spans="1:12" outlineLevel="2">
      <c r="A55" s="8" t="s">
        <v>11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824927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2</v>
      </c>
      <c r="H56" s="2">
        <v>0</v>
      </c>
      <c r="I56" s="1">
        <v>0</v>
      </c>
      <c r="J56" s="3" t="s">
        <v>16</v>
      </c>
      <c r="K56" s="2" t="str">
        <f>J56*2803.29</f>
        <v>0</v>
      </c>
      <c r="L56" s="5"/>
    </row>
    <row r="57" spans="1:12" customHeight="1" ht="105" outlineLevel="4">
      <c r="A57" s="1"/>
      <c r="B57" s="1">
        <v>824928</v>
      </c>
      <c r="C57" s="1" t="s">
        <v>199</v>
      </c>
      <c r="D57" s="1" t="s">
        <v>200</v>
      </c>
      <c r="E57" s="2" t="s">
        <v>197</v>
      </c>
      <c r="F57" s="2" t="s">
        <v>201</v>
      </c>
      <c r="G57" s="2">
        <v>0</v>
      </c>
      <c r="H57" s="2">
        <v>0</v>
      </c>
      <c r="I57" s="1">
        <v>0</v>
      </c>
      <c r="J57" s="3" t="s">
        <v>16</v>
      </c>
      <c r="K57" s="2" t="str">
        <f>J57*1730.19</f>
        <v>0</v>
      </c>
      <c r="L57" s="5"/>
    </row>
    <row r="58" spans="1:12" customHeight="1" ht="105" outlineLevel="4">
      <c r="A58" s="1"/>
      <c r="B58" s="1">
        <v>824929</v>
      </c>
      <c r="C58" s="1" t="s">
        <v>202</v>
      </c>
      <c r="D58" s="1" t="s">
        <v>203</v>
      </c>
      <c r="E58" s="2" t="s">
        <v>197</v>
      </c>
      <c r="F58" s="2" t="s">
        <v>204</v>
      </c>
      <c r="G58" s="2">
        <v>0</v>
      </c>
      <c r="H58" s="2">
        <v>0</v>
      </c>
      <c r="I58" s="1">
        <v>0</v>
      </c>
      <c r="J58" s="3" t="s">
        <v>16</v>
      </c>
      <c r="K58" s="2" t="str">
        <f>J58*2193.24</f>
        <v>0</v>
      </c>
      <c r="L58" s="5"/>
    </row>
    <row r="59" spans="1:12" customHeight="1" ht="105" outlineLevel="4">
      <c r="A59" s="1"/>
      <c r="B59" s="1">
        <v>834459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0</v>
      </c>
      <c r="H59" s="2">
        <v>0</v>
      </c>
      <c r="I59" s="1">
        <v>0</v>
      </c>
      <c r="J59" s="3" t="s">
        <v>16</v>
      </c>
      <c r="K59" s="2" t="str">
        <f>J59*149.94</f>
        <v>0</v>
      </c>
      <c r="L59" s="5"/>
    </row>
    <row r="60" spans="1:12" customHeight="1" ht="105" outlineLevel="4">
      <c r="A60" s="1"/>
      <c r="B60" s="1">
        <v>834460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213</v>
      </c>
      <c r="H60" s="2">
        <v>0</v>
      </c>
      <c r="I60" s="1">
        <v>0</v>
      </c>
      <c r="J60" s="3" t="s">
        <v>16</v>
      </c>
      <c r="K60" s="2" t="str">
        <f>J60*194.04</f>
        <v>0</v>
      </c>
      <c r="L60" s="5"/>
    </row>
    <row r="61" spans="1:12" customHeight="1" ht="105" outlineLevel="4">
      <c r="A61" s="1"/>
      <c r="B61" s="1">
        <v>879320</v>
      </c>
      <c r="C61" s="1" t="s">
        <v>214</v>
      </c>
      <c r="D61" s="1" t="s">
        <v>215</v>
      </c>
      <c r="E61" s="2" t="s">
        <v>216</v>
      </c>
      <c r="F61" s="2" t="s">
        <v>217</v>
      </c>
      <c r="G61" s="2" t="s">
        <v>22</v>
      </c>
      <c r="H61" s="2">
        <v>0</v>
      </c>
      <c r="I61" s="1">
        <v>0</v>
      </c>
      <c r="J61" s="3" t="s">
        <v>16</v>
      </c>
      <c r="K61" s="2" t="str">
        <f>J61*3039.96</f>
        <v>0</v>
      </c>
      <c r="L61" s="5"/>
    </row>
    <row r="62" spans="1:12" customHeight="1" ht="105" outlineLevel="4">
      <c r="A62" s="1"/>
      <c r="B62" s="1">
        <v>879321</v>
      </c>
      <c r="C62" s="1" t="s">
        <v>218</v>
      </c>
      <c r="D62" s="1" t="s">
        <v>219</v>
      </c>
      <c r="E62" s="2" t="s">
        <v>220</v>
      </c>
      <c r="F62" s="2" t="s">
        <v>221</v>
      </c>
      <c r="G62" s="2" t="s">
        <v>22</v>
      </c>
      <c r="H62" s="2">
        <v>0</v>
      </c>
      <c r="I62" s="1">
        <v>0</v>
      </c>
      <c r="J62" s="3" t="s">
        <v>16</v>
      </c>
      <c r="K62" s="2" t="str">
        <f>J62*2954.70</f>
        <v>0</v>
      </c>
      <c r="L62" s="5"/>
    </row>
    <row r="63" spans="1:12" customHeight="1" ht="105" outlineLevel="4">
      <c r="A63" s="1"/>
      <c r="B63" s="1">
        <v>879322</v>
      </c>
      <c r="C63" s="1" t="s">
        <v>222</v>
      </c>
      <c r="D63" s="1" t="s">
        <v>223</v>
      </c>
      <c r="E63" s="2" t="s">
        <v>224</v>
      </c>
      <c r="F63" s="2" t="s">
        <v>225</v>
      </c>
      <c r="G63" s="2" t="s">
        <v>22</v>
      </c>
      <c r="H63" s="2">
        <v>0</v>
      </c>
      <c r="I63" s="1">
        <v>0</v>
      </c>
      <c r="J63" s="3" t="s">
        <v>16</v>
      </c>
      <c r="K63" s="2" t="str">
        <f>J63*3054.66</f>
        <v>0</v>
      </c>
      <c r="L63" s="5"/>
    </row>
    <row r="64" spans="1:12" customHeight="1" ht="105" outlineLevel="4">
      <c r="A64" s="1"/>
      <c r="B64" s="1">
        <v>879323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22</v>
      </c>
      <c r="H64" s="2">
        <v>0</v>
      </c>
      <c r="I64" s="1">
        <v>0</v>
      </c>
      <c r="J64" s="3" t="s">
        <v>16</v>
      </c>
      <c r="K64" s="2" t="str">
        <f>J64*2931.18</f>
        <v>0</v>
      </c>
      <c r="L64" s="5"/>
    </row>
    <row r="65" spans="1:12" customHeight="1" ht="105" outlineLevel="4">
      <c r="A65" s="1"/>
      <c r="B65" s="1">
        <v>879324</v>
      </c>
      <c r="C65" s="1" t="s">
        <v>230</v>
      </c>
      <c r="D65" s="1" t="s">
        <v>231</v>
      </c>
      <c r="E65" s="2" t="s">
        <v>228</v>
      </c>
      <c r="F65" s="2" t="s">
        <v>232</v>
      </c>
      <c r="G65" s="2" t="s">
        <v>22</v>
      </c>
      <c r="H65" s="2">
        <v>0</v>
      </c>
      <c r="I65" s="1">
        <v>0</v>
      </c>
      <c r="J65" s="3" t="s">
        <v>16</v>
      </c>
      <c r="K65" s="2" t="str">
        <f>J65*3153.15</f>
        <v>0</v>
      </c>
      <c r="L65" s="5"/>
    </row>
    <row r="66" spans="1:12" customHeight="1" ht="105" outlineLevel="4">
      <c r="A66" s="1"/>
      <c r="B66" s="1">
        <v>879988</v>
      </c>
      <c r="C66" s="1" t="s">
        <v>233</v>
      </c>
      <c r="D66" s="1" t="s">
        <v>234</v>
      </c>
      <c r="E66" s="2" t="s">
        <v>216</v>
      </c>
      <c r="F66" s="2" t="s">
        <v>217</v>
      </c>
      <c r="G66" s="2">
        <v>0</v>
      </c>
      <c r="H66" s="2">
        <v>0</v>
      </c>
      <c r="I66" s="1">
        <v>0</v>
      </c>
      <c r="J66" s="3" t="s">
        <v>16</v>
      </c>
      <c r="K66" s="2" t="str">
        <f>J66*3039.96</f>
        <v>0</v>
      </c>
      <c r="L66" s="5"/>
    </row>
    <row r="67" spans="1:12" customHeight="1" ht="105" outlineLevel="4">
      <c r="A67" s="1"/>
      <c r="B67" s="1">
        <v>879989</v>
      </c>
      <c r="C67" s="1" t="s">
        <v>235</v>
      </c>
      <c r="D67" s="1" t="s">
        <v>236</v>
      </c>
      <c r="E67" s="2" t="s">
        <v>220</v>
      </c>
      <c r="F67" s="2" t="s">
        <v>221</v>
      </c>
      <c r="G67" s="2">
        <v>0</v>
      </c>
      <c r="H67" s="2">
        <v>0</v>
      </c>
      <c r="I67" s="1">
        <v>0</v>
      </c>
      <c r="J67" s="3" t="s">
        <v>16</v>
      </c>
      <c r="K67" s="2" t="str">
        <f>J67*2954.70</f>
        <v>0</v>
      </c>
      <c r="L67" s="5"/>
    </row>
    <row r="68" spans="1:12" customHeight="1" ht="105" outlineLevel="4">
      <c r="A68" s="1"/>
      <c r="B68" s="1">
        <v>879990</v>
      </c>
      <c r="C68" s="1" t="s">
        <v>237</v>
      </c>
      <c r="D68" s="1" t="s">
        <v>238</v>
      </c>
      <c r="E68" s="2" t="s">
        <v>224</v>
      </c>
      <c r="F68" s="2" t="s">
        <v>225</v>
      </c>
      <c r="G68" s="2">
        <v>1</v>
      </c>
      <c r="H68" s="2">
        <v>0</v>
      </c>
      <c r="I68" s="1">
        <v>0</v>
      </c>
      <c r="J68" s="3" t="s">
        <v>16</v>
      </c>
      <c r="K68" s="2" t="str">
        <f>J68*3054.66</f>
        <v>0</v>
      </c>
      <c r="L68" s="5"/>
    </row>
    <row r="69" spans="1:12" customHeight="1" ht="105" outlineLevel="4">
      <c r="A69" s="1"/>
      <c r="B69" s="1">
        <v>879991</v>
      </c>
      <c r="C69" s="1" t="s">
        <v>239</v>
      </c>
      <c r="D69" s="1" t="s">
        <v>240</v>
      </c>
      <c r="E69" s="2" t="s">
        <v>228</v>
      </c>
      <c r="F69" s="2" t="s">
        <v>229</v>
      </c>
      <c r="G69" s="2">
        <v>1</v>
      </c>
      <c r="H69" s="2">
        <v>0</v>
      </c>
      <c r="I69" s="1">
        <v>0</v>
      </c>
      <c r="J69" s="3" t="s">
        <v>16</v>
      </c>
      <c r="K69" s="2" t="str">
        <f>J69*2931.18</f>
        <v>0</v>
      </c>
      <c r="L69" s="5"/>
    </row>
    <row r="70" spans="1:12" customHeight="1" ht="105" outlineLevel="4">
      <c r="A70" s="1"/>
      <c r="B70" s="1">
        <v>879992</v>
      </c>
      <c r="C70" s="1" t="s">
        <v>241</v>
      </c>
      <c r="D70" s="1" t="s">
        <v>242</v>
      </c>
      <c r="E70" s="2" t="s">
        <v>243</v>
      </c>
      <c r="F70" s="2" t="s">
        <v>244</v>
      </c>
      <c r="G70" s="2">
        <v>1</v>
      </c>
      <c r="H70" s="2">
        <v>0</v>
      </c>
      <c r="I70" s="1">
        <v>0</v>
      </c>
      <c r="J70" s="3" t="s">
        <v>16</v>
      </c>
      <c r="K70" s="2" t="str">
        <f>J70*2790.06</f>
        <v>0</v>
      </c>
      <c r="L70" s="5"/>
    </row>
    <row r="71" spans="1:12" customHeight="1" ht="105" outlineLevel="4">
      <c r="A71" s="1"/>
      <c r="B71" s="1">
        <v>879993</v>
      </c>
      <c r="C71" s="1" t="s">
        <v>245</v>
      </c>
      <c r="D71" s="1" t="s">
        <v>246</v>
      </c>
      <c r="E71" s="2" t="s">
        <v>228</v>
      </c>
      <c r="F71" s="2" t="s">
        <v>232</v>
      </c>
      <c r="G71" s="2">
        <v>0</v>
      </c>
      <c r="H71" s="2">
        <v>0</v>
      </c>
      <c r="I71" s="1">
        <v>0</v>
      </c>
      <c r="J71" s="3" t="s">
        <v>16</v>
      </c>
      <c r="K71" s="2" t="str">
        <f>J71*3153.15</f>
        <v>0</v>
      </c>
      <c r="L71" s="5"/>
    </row>
    <row r="72" spans="1:12" customHeight="1" ht="105" outlineLevel="4">
      <c r="A72" s="1"/>
      <c r="B72" s="1">
        <v>879994</v>
      </c>
      <c r="C72" s="1" t="s">
        <v>247</v>
      </c>
      <c r="D72" s="1" t="s">
        <v>248</v>
      </c>
      <c r="E72" s="2" t="s">
        <v>243</v>
      </c>
      <c r="F72" s="2" t="s">
        <v>249</v>
      </c>
      <c r="G72" s="2">
        <v>1</v>
      </c>
      <c r="H72" s="2">
        <v>0</v>
      </c>
      <c r="I72" s="1">
        <v>0</v>
      </c>
      <c r="J72" s="3" t="s">
        <v>16</v>
      </c>
      <c r="K72" s="2" t="str">
        <f>J72*3129.63</f>
        <v>0</v>
      </c>
      <c r="L72" s="5"/>
    </row>
    <row r="73" spans="1:12" customHeight="1" ht="105" outlineLevel="4">
      <c r="A73" s="1"/>
      <c r="B73" s="1">
        <v>879995</v>
      </c>
      <c r="C73" s="1" t="s">
        <v>250</v>
      </c>
      <c r="D73" s="1" t="s">
        <v>251</v>
      </c>
      <c r="E73" s="2" t="s">
        <v>220</v>
      </c>
      <c r="F73" s="2" t="s">
        <v>252</v>
      </c>
      <c r="G73" s="2">
        <v>1</v>
      </c>
      <c r="H73" s="2">
        <v>0</v>
      </c>
      <c r="I73" s="1">
        <v>0</v>
      </c>
      <c r="J73" s="3" t="s">
        <v>16</v>
      </c>
      <c r="K73" s="2" t="str">
        <f>J73*3283.98</f>
        <v>0</v>
      </c>
      <c r="L73" s="5"/>
    </row>
    <row r="74" spans="1:12" customHeight="1" ht="105" outlineLevel="4">
      <c r="A74" s="1"/>
      <c r="B74" s="1">
        <v>879996</v>
      </c>
      <c r="C74" s="1" t="s">
        <v>253</v>
      </c>
      <c r="D74" s="1" t="s">
        <v>254</v>
      </c>
      <c r="E74" s="2" t="s">
        <v>224</v>
      </c>
      <c r="F74" s="2" t="s">
        <v>255</v>
      </c>
      <c r="G74" s="2">
        <v>1</v>
      </c>
      <c r="H74" s="2">
        <v>0</v>
      </c>
      <c r="I74" s="1">
        <v>0</v>
      </c>
      <c r="J74" s="3" t="s">
        <v>16</v>
      </c>
      <c r="K74" s="2" t="str">
        <f>J74*3428.04</f>
        <v>0</v>
      </c>
      <c r="L74" s="5"/>
    </row>
    <row r="75" spans="1:12" customHeight="1" ht="105" outlineLevel="4">
      <c r="A75" s="1"/>
      <c r="B75" s="1">
        <v>879997</v>
      </c>
      <c r="C75" s="1" t="s">
        <v>256</v>
      </c>
      <c r="D75" s="1" t="s">
        <v>257</v>
      </c>
      <c r="E75" s="2" t="s">
        <v>216</v>
      </c>
      <c r="F75" s="2" t="s">
        <v>258</v>
      </c>
      <c r="G75" s="2">
        <v>1</v>
      </c>
      <c r="H75" s="2">
        <v>0</v>
      </c>
      <c r="I75" s="1">
        <v>0</v>
      </c>
      <c r="J75" s="3" t="s">
        <v>16</v>
      </c>
      <c r="K75" s="2" t="str">
        <f>J75*3404.52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27:K27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2026-06-25T21:55:23+03:00</dcterms:created>
  <dcterms:modified xsi:type="dcterms:W3CDTF">2026-06-25T21:55:23+03:00</dcterms:modified>
  <dc:title>Untitled Spreadsheet</dc:title>
  <dc:description/>
  <dc:subject/>
  <cp:keywords/>
  <cp:category/>
</cp:coreProperties>
</file>