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<sst xmlns="http://schemas.openxmlformats.org/spreadsheetml/2006/main" uniqueCount="257">
  <si>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</si>
  <si>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</si>
  <si>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</si>
  <si>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</si>
  <si>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</si>
  <si>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</si>
  <si>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</si>
  <si>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</si>
  <si>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</si>
  <si>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</si>
  <si>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</si>
  <si>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VIEIR</t>
  </si>
  <si>
    <t>SIP-450002</t>
  </si>
  <si>
    <t>SG20</t>
  </si>
  <si>
    <t>Удлинитель гибкий раздвижной 250-570мм для унитаза 110мм</t>
  </si>
  <si>
    <t>366.88 руб.</t>
  </si>
  <si>
    <t>шт</t>
  </si>
  <si>
    <t>Донный клапана VIEIR</t>
  </si>
  <si>
    <t>SIP-420001</t>
  </si>
  <si>
    <t>VR325</t>
  </si>
  <si>
    <t>Заглушка для раковины металл (20/200шт)</t>
  </si>
  <si>
    <t>99.65 руб.</t>
  </si>
  <si>
    <t>SIP-420002</t>
  </si>
  <si>
    <t>VER21A</t>
  </si>
  <si>
    <t>Донный клапан хром ЛАТУНЬ VR (1/50шт)</t>
  </si>
  <si>
    <t>742.83 руб.</t>
  </si>
  <si>
    <t>SIP-420003</t>
  </si>
  <si>
    <t>VER21B</t>
  </si>
  <si>
    <t>581.28 руб.</t>
  </si>
  <si>
    <t>SIP-420004</t>
  </si>
  <si>
    <t>VER22A</t>
  </si>
  <si>
    <t>Донный клапан хром с переливом ЛАТУНЬ VR (1/50шт)</t>
  </si>
  <si>
    <t>741.32 руб.</t>
  </si>
  <si>
    <t>SIP-420005</t>
  </si>
  <si>
    <t>VER22B</t>
  </si>
  <si>
    <t>579.77 руб.</t>
  </si>
  <si>
    <t>SIP-420006</t>
  </si>
  <si>
    <t>VER23A</t>
  </si>
  <si>
    <t>Донный клапан хром НЕРЖАВЕЙКА VR (1/50шт)</t>
  </si>
  <si>
    <t>507.30 руб.</t>
  </si>
  <si>
    <t>SIP-420007</t>
  </si>
  <si>
    <t>VER23B</t>
  </si>
  <si>
    <t>486.16 руб.</t>
  </si>
  <si>
    <t>SIP-420008</t>
  </si>
  <si>
    <t>VER24A</t>
  </si>
  <si>
    <t>Донный клапан хром с переливом НЕРЖАВЕЙКА VR (1/50шт)</t>
  </si>
  <si>
    <t>SIP-420009</t>
  </si>
  <si>
    <t>VER24B</t>
  </si>
  <si>
    <t>SIP-420010</t>
  </si>
  <si>
    <t>VER25</t>
  </si>
  <si>
    <t>786.61 руб.</t>
  </si>
  <si>
    <t>SIP-420011</t>
  </si>
  <si>
    <t>VER26</t>
  </si>
  <si>
    <t>1 053.85 руб.</t>
  </si>
  <si>
    <t>VER-000470</t>
  </si>
  <si>
    <t>VER26C</t>
  </si>
  <si>
    <t>Донный клапан, цвет черный (50/1шт)</t>
  </si>
  <si>
    <t>1 079.51 руб.</t>
  </si>
  <si>
    <t>VER-000471</t>
  </si>
  <si>
    <t>VER26YF</t>
  </si>
  <si>
    <t>Донный клапан, цвет белый(50/1шт)</t>
  </si>
  <si>
    <t>VER-000472</t>
  </si>
  <si>
    <t>VER26D</t>
  </si>
  <si>
    <t>Донный клапан, цвет бронза(50/1шт)</t>
  </si>
  <si>
    <t>1 141.42 руб.</t>
  </si>
  <si>
    <t>VER-000473</t>
  </si>
  <si>
    <t>VER26G</t>
  </si>
  <si>
    <t>Донный клапан, цвет графит (50/1шт)</t>
  </si>
  <si>
    <t>1 171.61 руб.</t>
  </si>
  <si>
    <t>VER-000474</t>
  </si>
  <si>
    <t>VER26S</t>
  </si>
  <si>
    <t>Донный клапан, цват золото (50/1шт)</t>
  </si>
  <si>
    <t>1 150.47 руб.</t>
  </si>
  <si>
    <t>VER-000475</t>
  </si>
  <si>
    <t>VER21AC</t>
  </si>
  <si>
    <t>Донный клапан без перелива, цвет черный (50/1шт)</t>
  </si>
  <si>
    <t>791.14 руб.</t>
  </si>
  <si>
    <t>VER-000476</t>
  </si>
  <si>
    <t>VER21AYF</t>
  </si>
  <si>
    <t>Донный клапан без перелива, цвет белый (50/1шт)</t>
  </si>
  <si>
    <t>851.53 руб.</t>
  </si>
  <si>
    <t>VER-000477</t>
  </si>
  <si>
    <t>VER21AD</t>
  </si>
  <si>
    <t>Донный клапан без перелива, цвет бронза (50/1шт)</t>
  </si>
  <si>
    <t>836.43 руб.</t>
  </si>
  <si>
    <t>VER-000478</t>
  </si>
  <si>
    <t>VER21AG</t>
  </si>
  <si>
    <t>Донный клапан без перелива, цвет графит (50/1шт)</t>
  </si>
  <si>
    <t>854.55 руб.</t>
  </si>
  <si>
    <t>VER-000479</t>
  </si>
  <si>
    <t>VER21AS</t>
  </si>
  <si>
    <t>Донный клапан без перелива, цват золото (50/1шт)</t>
  </si>
  <si>
    <t>Обзязка для ванны VIEIR</t>
  </si>
  <si>
    <t>SIP-440001</t>
  </si>
  <si>
    <t>VRQ30</t>
  </si>
  <si>
    <t>Обвязка медно-латунная для ванны ПОЛУАВТОМАТ горловина и ручка хром металл VR (1/10шт)</t>
  </si>
  <si>
    <t>4 055.35 руб.</t>
  </si>
  <si>
    <t>SIP-440002</t>
  </si>
  <si>
    <t>VRQ31</t>
  </si>
  <si>
    <t>Обвязка медно-латунная для ванны клик-клак  АВТОМАТ горловина и ручка хром металл VR (1/10шт)</t>
  </si>
  <si>
    <t>3 804.72 руб.</t>
  </si>
  <si>
    <t>SIP-440003</t>
  </si>
  <si>
    <t>VRQ32</t>
  </si>
  <si>
    <t>Обвязка пластиковая для ванны клик-клак АВТОМАТ горловина и ручка хром металл VR (1/20шт)</t>
  </si>
  <si>
    <t>1 684.95 руб.</t>
  </si>
  <si>
    <t>SIP-440004</t>
  </si>
  <si>
    <t>VRQ33</t>
  </si>
  <si>
    <t>Колено для ванны латунь VR (1/40шт)</t>
  </si>
  <si>
    <t>1 733.26 руб.</t>
  </si>
  <si>
    <t>SIP-440005</t>
  </si>
  <si>
    <t>F-07</t>
  </si>
  <si>
    <t>Обвязка пластиковая для ванны ПОЛУАВТОМАТ горловина и ручка хром металл VR (1/25шт)</t>
  </si>
  <si>
    <t>2 325.11 руб.</t>
  </si>
  <si>
    <t>VER-000590</t>
  </si>
  <si>
    <t>VRQ30C</t>
  </si>
  <si>
    <t>Обвязка для ванны полуавтоматическая, цвет черный (10/1шт)</t>
  </si>
  <si>
    <t>3 940.60 руб.</t>
  </si>
  <si>
    <t>VER-000591</t>
  </si>
  <si>
    <t>VRQ30YF</t>
  </si>
  <si>
    <t>Обвязка для ванны полуавтоматическая, цвет белый (10/1шт)</t>
  </si>
  <si>
    <t>VER-000592</t>
  </si>
  <si>
    <t>VRQ30D</t>
  </si>
  <si>
    <t>Обвязка для ванны полуавтоматическая, цвет бронза (10/1шт)</t>
  </si>
  <si>
    <t>4 061.39 руб.</t>
  </si>
  <si>
    <t>VER-000593</t>
  </si>
  <si>
    <t>VRQ30G</t>
  </si>
  <si>
    <t>Обвязка для ванны полуавтоматическая, цвет графит (10/1шт)</t>
  </si>
  <si>
    <t>4 307.49 руб.</t>
  </si>
  <si>
    <t>VER-000594</t>
  </si>
  <si>
    <t>VRQ30S</t>
  </si>
  <si>
    <t>Обвязка для ванны полуавтоматическая, цвет золото (10/1шт)</t>
  </si>
  <si>
    <t>4 050.82 руб.</t>
  </si>
  <si>
    <t>VER-000595</t>
  </si>
  <si>
    <t>VRQ31C</t>
  </si>
  <si>
    <t>Обвязка для ванны автоматическая, цвет черный (10/1шт)</t>
  </si>
  <si>
    <t>3 679.41 руб.</t>
  </si>
  <si>
    <t>VER-000596</t>
  </si>
  <si>
    <t>VRQ31YF</t>
  </si>
  <si>
    <t>Обвязка для ванны автоматическая, цвет белый (10/1шт)</t>
  </si>
  <si>
    <t>VER-000597</t>
  </si>
  <si>
    <t>VRQ31D</t>
  </si>
  <si>
    <t>Обвязка для ванны автоматическая, цвет бронза (10/1шт)</t>
  </si>
  <si>
    <t>3 800.19 руб.</t>
  </si>
  <si>
    <t>VER-000598</t>
  </si>
  <si>
    <t>VRQ31G</t>
  </si>
  <si>
    <t>Обвязка для ванны автоматическая, цвет графит (10/1шт)</t>
  </si>
  <si>
    <t>4 159.53 руб.</t>
  </si>
  <si>
    <t>VER-000599</t>
  </si>
  <si>
    <t>VRQ31S</t>
  </si>
  <si>
    <t>Обвязка для ванны автоматическая, цвет золото (10/1шт)</t>
  </si>
  <si>
    <t>3 810.76 руб.</t>
  </si>
  <si>
    <t>VER-000971</t>
  </si>
  <si>
    <t>VRQ90</t>
  </si>
  <si>
    <t>Полуавтоматический гофрированный слив-перелив для ванны  (20/1шт)</t>
  </si>
  <si>
    <t>2 038.24 руб.</t>
  </si>
  <si>
    <t>VER-000972</t>
  </si>
  <si>
    <t>VRQ90YF</t>
  </si>
  <si>
    <t>Полуавтоматический гофрированный слив-перелив для ванны, цвет белый  (20/1шт)</t>
  </si>
  <si>
    <t>VER-000973</t>
  </si>
  <si>
    <t>VRQ90C</t>
  </si>
  <si>
    <t>Полуавтоматический гофрированный слив-перелив для ванны, цвет чёрный  (20/1шт)</t>
  </si>
  <si>
    <t>VER-000974</t>
  </si>
  <si>
    <t>VRQ90S</t>
  </si>
  <si>
    <t>Полуавтоматический гофрированный слив-перелив для ванны, цвет золотой  (20/1шт)</t>
  </si>
  <si>
    <t>2 355.30 руб.</t>
  </si>
  <si>
    <t>VER-000975</t>
  </si>
  <si>
    <t>VRQ90D</t>
  </si>
  <si>
    <t>Полуавтоматический гофрированный слив-перелив для ванны, цвет бронза  (20/1шт)</t>
  </si>
  <si>
    <t>VER-000976</t>
  </si>
  <si>
    <t>VRQ90G</t>
  </si>
  <si>
    <t>Полуавтоматический гофрированный слив-перелив для ванны, цвет серый  (20/1шт)</t>
  </si>
  <si>
    <t>VER-000977</t>
  </si>
  <si>
    <t>VRQ91</t>
  </si>
  <si>
    <t>Автоматический гофрированный слив-перелив для ванны  (20/1шт)</t>
  </si>
  <si>
    <t>2 083.54 руб.</t>
  </si>
  <si>
    <t>VER-000978</t>
  </si>
  <si>
    <t>VRQ91YF</t>
  </si>
  <si>
    <t>Автоматический гофрированный слив-перелив для ванны, цвет белый  (20/1шт)</t>
  </si>
  <si>
    <t>2 095.62 руб.</t>
  </si>
  <si>
    <t>VER-000979</t>
  </si>
  <si>
    <t>VRQ91C</t>
  </si>
  <si>
    <t>Автоматический гофрированный слив-перелив для ванны, цвет чёрный  (20/1шт)</t>
  </si>
  <si>
    <t>VER-000980</t>
  </si>
  <si>
    <t>VRQ91D</t>
  </si>
  <si>
    <t>Автоматический гофрированный слив-перелив для ванны, цвет бронза  (20/1шт)</t>
  </si>
  <si>
    <t>2 435.32 руб.</t>
  </si>
  <si>
    <t>VER-000981</t>
  </si>
  <si>
    <t>VRQ91G</t>
  </si>
  <si>
    <t>Автоматический гофрированный слив-перелив для ванны, цвет серый  (20/1шт)</t>
  </si>
  <si>
    <t>VER-000982</t>
  </si>
  <si>
    <t>VRQ91S</t>
  </si>
  <si>
    <t>Автоматический гофрированный слив-перелив для ванны, цвет золотой  (20/1шт)</t>
  </si>
  <si>
    <t>SIP-430001</t>
  </si>
  <si>
    <t>VRQ34</t>
  </si>
  <si>
    <t>Сифон 1 1/4 латунь хромированный (1/20шт)</t>
  </si>
  <si>
    <t>3 022.64 руб.</t>
  </si>
  <si>
    <t>SIP-430002</t>
  </si>
  <si>
    <t>VRQ35</t>
  </si>
  <si>
    <t>1 864.61 руб.</t>
  </si>
  <si>
    <t>SIP-430003</t>
  </si>
  <si>
    <t>VRQ36</t>
  </si>
  <si>
    <t>2 364.36 руб.</t>
  </si>
  <si>
    <t>SIP-430004</t>
  </si>
  <si>
    <t>VRXG80A</t>
  </si>
  <si>
    <t>Гофросифон 1 1/4 - 40/32 хромированный 40-80см (1/100шт)</t>
  </si>
  <si>
    <t>154.00 руб.</t>
  </si>
  <si>
    <t>SIP-430005</t>
  </si>
  <si>
    <t>VRXG80B</t>
  </si>
  <si>
    <t>Удлинитель гофрированный ХРОМ  ViEiR  (100шт)</t>
  </si>
  <si>
    <t>199.29 руб.</t>
  </si>
  <si>
    <t>&gt;50</t>
  </si>
  <si>
    <t>VER-000480</t>
  </si>
  <si>
    <t>VEQ34C</t>
  </si>
  <si>
    <t>Сифон для раковины, цвет черный (20/1шт)</t>
  </si>
  <si>
    <t>3 277.80 руб.</t>
  </si>
  <si>
    <t>&gt;10</t>
  </si>
  <si>
    <t>VER-000481</t>
  </si>
  <si>
    <t>VEQ34D</t>
  </si>
  <si>
    <t>Сифон для раковины, цвет бронза (20/1шт)</t>
  </si>
  <si>
    <t>3 187.21 руб.</t>
  </si>
  <si>
    <t>VER-000482</t>
  </si>
  <si>
    <t>VEQ34G</t>
  </si>
  <si>
    <t>Сифон для раковины, цвет графит (20/1шт)</t>
  </si>
  <si>
    <t>3 294.40 руб.</t>
  </si>
  <si>
    <t>VER-000483</t>
  </si>
  <si>
    <t>VEQ34S</t>
  </si>
  <si>
    <t>Сифон для раковины, цват золото (20/1шт)</t>
  </si>
  <si>
    <t>3 161.54 руб.</t>
  </si>
  <si>
    <t>VER-000484</t>
  </si>
  <si>
    <t>VEQ47S</t>
  </si>
  <si>
    <t>3 400.09 руб.</t>
  </si>
  <si>
    <t>VER-000618</t>
  </si>
  <si>
    <t>VRQ34C</t>
  </si>
  <si>
    <t>VER-000619</t>
  </si>
  <si>
    <t>VRQ34D</t>
  </si>
  <si>
    <t>VER-000620</t>
  </si>
  <si>
    <t>VRQ34G</t>
  </si>
  <si>
    <t>VER-000621</t>
  </si>
  <si>
    <t>VRQ34S</t>
  </si>
  <si>
    <t>VER-000622</t>
  </si>
  <si>
    <t>VRQ34YF</t>
  </si>
  <si>
    <t>Сифон для раковины, цвет белый (20/1шт)</t>
  </si>
  <si>
    <t>3 010.56 руб.</t>
  </si>
  <si>
    <t>VER-000623</t>
  </si>
  <si>
    <t>VRQ47S</t>
  </si>
  <si>
    <t>VER-000624</t>
  </si>
  <si>
    <t>VRQ47YF</t>
  </si>
  <si>
    <t>3 374.42 руб.</t>
  </si>
  <si>
    <t>VER-000625</t>
  </si>
  <si>
    <t>VRQ47D</t>
  </si>
  <si>
    <t>3 542.01 руб.</t>
  </si>
  <si>
    <t>VER-000626</t>
  </si>
  <si>
    <t>VRQ47G</t>
  </si>
  <si>
    <t>3 696.01 руб.</t>
  </si>
  <si>
    <t>VER-000627</t>
  </si>
  <si>
    <t>VRQ47C</t>
  </si>
  <si>
    <t>3 671.86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</si>
</sst>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6a_3767_11ea_810f_003048fd731b_ae66e53f_3fbb_11ef_a5f3_047c1617b1431.jpeg"/><Relationship Id="rId2" Type="http://schemas.openxmlformats.org/officeDocument/2006/relationships/image" Target="../media/e825a742_3767_11ea_810f_003048fd731b_b618d7d5_4847_11ea_810f_003048fd731b2.jpeg"/><Relationship Id="rId3" Type="http://schemas.openxmlformats.org/officeDocument/2006/relationships/image" Target="../media/e825a744_3767_11ea_810f_003048fd731b_3700bdec_a599_11ee_a526_047c1617b1433.jpeg"/><Relationship Id="rId4" Type="http://schemas.openxmlformats.org/officeDocument/2006/relationships/image" Target="../media/e825a746_3767_11ea_810f_003048fd731b_3700bdeb_a599_11ee_a526_047c1617b1434.jpeg"/><Relationship Id="rId5" Type="http://schemas.openxmlformats.org/officeDocument/2006/relationships/image" Target="../media/e825a748_3767_11ea_810f_003048fd731b_3700bded_a599_11ee_a526_047c1617b1435.jpeg"/><Relationship Id="rId6" Type="http://schemas.openxmlformats.org/officeDocument/2006/relationships/image" Target="../media/e825a74a_3767_11ea_810f_003048fd731b_3700bdee_a599_11ee_a526_047c1617b1436.jpeg"/><Relationship Id="rId7" Type="http://schemas.openxmlformats.org/officeDocument/2006/relationships/image" Target="../media/e825a74c_3767_11ea_810f_003048fd731b_3700bdef_a599_11ee_a526_047c1617b1437.jpeg"/><Relationship Id="rId8" Type="http://schemas.openxmlformats.org/officeDocument/2006/relationships/image" Target="../media/e825a74e_3767_11ea_810f_003048fd731b_3700bdf0_a599_11ee_a526_047c1617b1438.jpeg"/><Relationship Id="rId9" Type="http://schemas.openxmlformats.org/officeDocument/2006/relationships/image" Target="../media/e825a750_3767_11ea_810f_003048fd731b_3700bdf1_a599_11ee_a526_047c1617b1439.jpeg"/><Relationship Id="rId10" Type="http://schemas.openxmlformats.org/officeDocument/2006/relationships/image" Target="../media/e825a752_3767_11ea_810f_003048fd731b_3700bdf2_a599_11ee_a526_047c1617b14310.jpeg"/><Relationship Id="rId11" Type="http://schemas.openxmlformats.org/officeDocument/2006/relationships/image" Target="../media/e825a754_3767_11ea_810f_003048fd731b_3700bdf3_a599_11ee_a526_047c1617b14311.jpeg"/><Relationship Id="rId12" Type="http://schemas.openxmlformats.org/officeDocument/2006/relationships/image" Target="../media/e825a756_3767_11ea_810f_003048fd731b_3700bdf4_a599_11ee_a526_047c1617b14312.jpeg"/><Relationship Id="rId13" Type="http://schemas.openxmlformats.org/officeDocument/2006/relationships/image" Target="../media/f0fe18b0_3248_11ee_a490_047c1617b143_a73d6c3a_3fbb_11ef_a5f3_047c1617b14313.png"/><Relationship Id="rId14" Type="http://schemas.openxmlformats.org/officeDocument/2006/relationships/image" Target="../media/f0fe18b2_3248_11ee_a490_047c1617b143_a73d6c42_3fbb_11ef_a5f3_047c1617b14314.png"/><Relationship Id="rId15" Type="http://schemas.openxmlformats.org/officeDocument/2006/relationships/image" Target="../media/f0fe18b4_3248_11ee_a490_047c1617b143_a73d6c3c_3fbb_11ef_a5f3_047c1617b14315.png"/><Relationship Id="rId16" Type="http://schemas.openxmlformats.org/officeDocument/2006/relationships/image" Target="../media/f0fe18b6_3248_11ee_a490_047c1617b143_a73d6c3e_3fbb_11ef_a5f3_047c1617b14316.png"/><Relationship Id="rId17" Type="http://schemas.openxmlformats.org/officeDocument/2006/relationships/image" Target="../media/f0fe18b8_3248_11ee_a490_047c1617b143_a73d6c40_3fbb_11ef_a5f3_047c1617b14317.png"/><Relationship Id="rId18" Type="http://schemas.openxmlformats.org/officeDocument/2006/relationships/image" Target="../media/f0fe18ba_3248_11ee_a490_047c1617b143_a73d6c30_3fbb_11ef_a5f3_047c1617b14318.png"/><Relationship Id="rId19" Type="http://schemas.openxmlformats.org/officeDocument/2006/relationships/image" Target="../media/f0fe18bc_3248_11ee_a490_047c1617b143_a73d6c38_3fbb_11ef_a5f3_047c1617b14319.png"/><Relationship Id="rId20" Type="http://schemas.openxmlformats.org/officeDocument/2006/relationships/image" Target="../media/f0fe18be_3248_11ee_a490_047c1617b143_a73d6c32_3fbb_11ef_a5f3_047c1617b14320.png"/><Relationship Id="rId21" Type="http://schemas.openxmlformats.org/officeDocument/2006/relationships/image" Target="../media/f0fe18c0_3248_11ee_a490_047c1617b143_a73d6c34_3fbb_11ef_a5f3_047c1617b14321.png"/><Relationship Id="rId22" Type="http://schemas.openxmlformats.org/officeDocument/2006/relationships/image" Target="../media/f0fe18c2_3248_11ee_a490_047c1617b143_a73d6c36_3fbb_11ef_a5f3_047c1617b14322.png"/><Relationship Id="rId23" Type="http://schemas.openxmlformats.org/officeDocument/2006/relationships/image" Target="../media/e825a75e_3767_11ea_810f_003048fd731b_82295986_3773_11ea_810f_003048fd731b23.jpeg"/><Relationship Id="rId24" Type="http://schemas.openxmlformats.org/officeDocument/2006/relationships/image" Target="../media/e825a760_3767_11ea_810f_003048fd731b_3700bdf6_a599_11ee_a526_047c1617b14324.jpeg"/><Relationship Id="rId25" Type="http://schemas.openxmlformats.org/officeDocument/2006/relationships/image" Target="../media/e825a762_3767_11ea_810f_003048fd731b_3700bdf7_a599_11ee_a526_047c1617b14325.jpeg"/><Relationship Id="rId26" Type="http://schemas.openxmlformats.org/officeDocument/2006/relationships/image" Target="../media/e825a764_3767_11ea_810f_003048fd731b_3700bdf8_a599_11ee_a526_047c1617b14326.jpeg"/><Relationship Id="rId27" Type="http://schemas.openxmlformats.org/officeDocument/2006/relationships/image" Target="../media/e825a766_3767_11ea_810f_003048fd731b_3700bdf5_a599_11ee_a526_047c1617b14327.jpeg"/><Relationship Id="rId28" Type="http://schemas.openxmlformats.org/officeDocument/2006/relationships/image" Target="../media/0352cc21_5316_11ee_a4bb_047c1617b143_19e968d4_793a_11f0_a79f_047c1617b14328.jpeg"/><Relationship Id="rId29" Type="http://schemas.openxmlformats.org/officeDocument/2006/relationships/image" Target="../media/0352cc23_5316_11ee_a4bb_047c1617b143_19e968d1_793a_11f0_a79f_047c1617b14329.jpeg"/><Relationship Id="rId30" Type="http://schemas.openxmlformats.org/officeDocument/2006/relationships/image" Target="../media/0352cc25_5316_11ee_a4bb_047c1617b143_19e968d2_793a_11f0_a79f_047c1617b14330.jpeg"/><Relationship Id="rId31" Type="http://schemas.openxmlformats.org/officeDocument/2006/relationships/image" Target="../media/0352cc27_5316_11ee_a4bb_047c1617b143_19e968d3_793a_11f0_a79f_047c1617b14331.jpeg"/><Relationship Id="rId32" Type="http://schemas.openxmlformats.org/officeDocument/2006/relationships/image" Target="../media/0352cc29_5316_11ee_a4bb_047c1617b143_a73d6c47_3fbb_11ef_a5f3_047c1617b14332.png"/><Relationship Id="rId33" Type="http://schemas.openxmlformats.org/officeDocument/2006/relationships/image" Target="../media/0352cc2b_5316_11ee_a4bb_047c1617b143_19e968d0_793a_11f0_a79f_047c1617b14333.jpeg"/><Relationship Id="rId34" Type="http://schemas.openxmlformats.org/officeDocument/2006/relationships/image" Target="../media/0352cc2d_5316_11ee_a4bb_047c1617b143_19e968cc_793a_11f0_a79f_047c1617b14334.jpeg"/><Relationship Id="rId35" Type="http://schemas.openxmlformats.org/officeDocument/2006/relationships/image" Target="../media/0352cc2f_5316_11ee_a4bb_047c1617b143_19e968cd_793a_11f0_a79f_047c1617b14335.jpeg"/><Relationship Id="rId36" Type="http://schemas.openxmlformats.org/officeDocument/2006/relationships/image" Target="../media/0352cc31_5316_11ee_a4bb_047c1617b143_19e968ce_793a_11f0_a79f_047c1617b14336.jpeg"/><Relationship Id="rId37" Type="http://schemas.openxmlformats.org/officeDocument/2006/relationships/image" Target="../media/0352cc33_5316_11ee_a4bb_047c1617b143_19e968cf_793a_11f0_a79f_047c1617b14337.jpeg"/><Relationship Id="rId38" Type="http://schemas.openxmlformats.org/officeDocument/2006/relationships/image" Target="../media/1f13c447_37d2_11ef_a5e9_047c1617b143_19e968a7_793a_11f0_a79f_047c1617b14338.jpeg"/><Relationship Id="rId39" Type="http://schemas.openxmlformats.org/officeDocument/2006/relationships/image" Target="../media/1f13c449_37d2_11ef_a5e9_047c1617b143_19e968a8_793a_11f0_a79f_047c1617b14339.jpeg"/><Relationship Id="rId40" Type="http://schemas.openxmlformats.org/officeDocument/2006/relationships/image" Target="../media/1f13c44b_37d2_11ef_a5e9_047c1617b143_19e968b2_793a_11f0_a79f_047c1617b14340.jpeg"/><Relationship Id="rId41" Type="http://schemas.openxmlformats.org/officeDocument/2006/relationships/image" Target="../media/1f13c44d_37d2_11ef_a5e9_047c1617b143_19e968ad_793a_11f0_a79f_047c1617b14341.jpeg"/><Relationship Id="rId42" Type="http://schemas.openxmlformats.org/officeDocument/2006/relationships/image" Target="../media/1f13c44f_37d2_11ef_a5e9_047c1617b143_19e968a9_793a_11f0_a79f_047c1617b14342.jpeg"/><Relationship Id="rId43" Type="http://schemas.openxmlformats.org/officeDocument/2006/relationships/image" Target="../media/1f13c451_37d2_11ef_a5e9_047c1617b143_19e968ae_793a_11f0_a79f_047c1617b14343.jpeg"/><Relationship Id="rId44" Type="http://schemas.openxmlformats.org/officeDocument/2006/relationships/image" Target="../media/1f13c453_37d2_11ef_a5e9_047c1617b143_19e968a0_793a_11f0_a79f_047c1617b14344.jpeg"/><Relationship Id="rId45" Type="http://schemas.openxmlformats.org/officeDocument/2006/relationships/image" Target="../media/1f13c455_37d2_11ef_a5e9_047c1617b143_19e968a1_793a_11f0_a79f_047c1617b14345.jpeg"/><Relationship Id="rId46" Type="http://schemas.openxmlformats.org/officeDocument/2006/relationships/image" Target="../media/1f13c457_37d2_11ef_a5e9_047c1617b143_19e968a6_793a_11f0_a79f_047c1617b14346.jpeg"/><Relationship Id="rId47" Type="http://schemas.openxmlformats.org/officeDocument/2006/relationships/image" Target="../media/1f13c459_37d2_11ef_a5e9_047c1617b143_19e968a2_793a_11f0_a79f_047c1617b14347.jpeg"/><Relationship Id="rId48" Type="http://schemas.openxmlformats.org/officeDocument/2006/relationships/image" Target="../media/1f13c45b_37d2_11ef_a5e9_047c1617b143_19e968a5_793a_11f0_a79f_047c1617b14348.jpeg"/><Relationship Id="rId49" Type="http://schemas.openxmlformats.org/officeDocument/2006/relationships/image" Target="../media/1f13c45d_37d2_11ef_a5e9_047c1617b143_19e968a4_793a_11f0_a79f_047c1617b14349.jpeg"/><Relationship Id="rId50" Type="http://schemas.openxmlformats.org/officeDocument/2006/relationships/image" Target="../media/e825a758_3767_11ea_810f_003048fd731b_3700bdf9_a599_11ee_a526_047c1617b14350.jpeg"/><Relationship Id="rId51" Type="http://schemas.openxmlformats.org/officeDocument/2006/relationships/image" Target="../media/e825a75a_3767_11ea_810f_003048fd731b_3700bdfa_a599_11ee_a526_047c1617b14351.jpeg"/><Relationship Id="rId52" Type="http://schemas.openxmlformats.org/officeDocument/2006/relationships/image" Target="../media/e825a75c_3767_11ea_810f_003048fd731b_3700bdfb_a599_11ee_a526_047c1617b14352.jpeg"/><Relationship Id="rId53" Type="http://schemas.openxmlformats.org/officeDocument/2006/relationships/image" Target="../media/1fcb31fc_5f91_11eb_822d_003048fd731b_3700bdfc_a599_11ee_a526_047c1617b14353.png"/><Relationship Id="rId54" Type="http://schemas.openxmlformats.org/officeDocument/2006/relationships/image" Target="../media/1fcb31fe_5f91_11eb_822d_003048fd731b_3700bdfd_a599_11ee_a526_047c1617b14354.jpeg"/><Relationship Id="rId55" Type="http://schemas.openxmlformats.org/officeDocument/2006/relationships/image" Target="../media/f0fe18c4_3248_11ee_a490_047c1617b143_a562d154_d05b_11f0_a810_047c1617b14355.jpeg"/><Relationship Id="rId56" Type="http://schemas.openxmlformats.org/officeDocument/2006/relationships/image" Target="../media/f0fe18c6_3248_11ee_a490_047c1617b143_a562d152_d05b_11f0_a810_047c1617b14356.jpeg"/><Relationship Id="rId57" Type="http://schemas.openxmlformats.org/officeDocument/2006/relationships/image" Target="../media/f0fe18c8_3248_11ee_a490_047c1617b143_a562d153_d05b_11f0_a810_047c1617b14357.jpeg"/><Relationship Id="rId58" Type="http://schemas.openxmlformats.org/officeDocument/2006/relationships/image" Target="../media/f0fe18ca_3248_11ee_a490_047c1617b143_0a6f3a70_310d_11f1_a89b_047c1617b14358.jpeg"/><Relationship Id="rId59" Type="http://schemas.openxmlformats.org/officeDocument/2006/relationships/image" Target="../media/f0fe18cc_3248_11ee_a490_047c1617b143_a73d6c51_3fbb_11ef_a5f3_047c1617b14359.png"/><Relationship Id="rId60" Type="http://schemas.openxmlformats.org/officeDocument/2006/relationships/image" Target="../media/32d8af5f_62e1_11ee_a4cf_047c1617b143_ae66e529_3fbb_11ef_a5f3_047c1617b14360.png"/><Relationship Id="rId61" Type="http://schemas.openxmlformats.org/officeDocument/2006/relationships/image" Target="../media/32d8af61_62e1_11ee_a4cf_047c1617b143_ae66e52b_3fbb_11ef_a5f3_047c1617b14361.png"/><Relationship Id="rId62" Type="http://schemas.openxmlformats.org/officeDocument/2006/relationships/image" Target="../media/32d8af63_62e1_11ee_a4cf_047c1617b143_ae66e52d_3fbb_11ef_a5f3_047c1617b14362.png"/><Relationship Id="rId63" Type="http://schemas.openxmlformats.org/officeDocument/2006/relationships/image" Target="../media/32d8af65_62e1_11ee_a4cf_047c1617b143_ae66e52f_3fbb_11ef_a5f3_047c1617b14363.png"/><Relationship Id="rId64" Type="http://schemas.openxmlformats.org/officeDocument/2006/relationships/image" Target="../media/32d8af67_62e1_11ee_a4cf_047c1617b143_ae66e531_3fbb_11ef_a5f3_047c1617b14364.png"/><Relationship Id="rId65" Type="http://schemas.openxmlformats.org/officeDocument/2006/relationships/image" Target="../media/32d8af69_62e1_11ee_a4cf_047c1617b143_ae66e53b_3fbb_11ef_a5f3_047c1617b14365.png"/><Relationship Id="rId66" Type="http://schemas.openxmlformats.org/officeDocument/2006/relationships/image" Target="../media/32d8af6b_62e1_11ee_a4cf_047c1617b143_ae66e53d_3fbb_11ef_a5f3_047c1617b14366.png"/><Relationship Id="rId67" Type="http://schemas.openxmlformats.org/officeDocument/2006/relationships/image" Target="../media/32d8af6d_62e1_11ee_a4cf_047c1617b143_19e968d5_793a_11f0_a79f_047c1617b14367.jpeg"/><Relationship Id="rId68" Type="http://schemas.openxmlformats.org/officeDocument/2006/relationships/image" Target="../media/32d8af6f_62e1_11ee_a4cf_047c1617b143_ae66e539_3fbb_11ef_a5f3_047c1617b14368.png"/><Relationship Id="rId69" Type="http://schemas.openxmlformats.org/officeDocument/2006/relationships/image" Target="../media/32d8af71_62e1_11ee_a4cf_047c1617b143_ae66e533_3fbb_11ef_a5f3_047c1617b143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878826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J4*366.88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824916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16</v>
      </c>
      <c r="K6" s="2" t="str">
        <f>J6*99.65</f>
        <v>0</v>
      </c>
      <c r="L6" s="5"/>
    </row>
    <row r="7" spans="1:12" customHeight="1" ht="105" outlineLevel="4">
      <c r="A7" s="1"/>
      <c r="B7" s="1">
        <v>824917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>
        <v>0</v>
      </c>
      <c r="I7" s="1">
        <v>0</v>
      </c>
      <c r="J7" s="3" t="s">
        <v>16</v>
      </c>
      <c r="K7" s="2" t="str">
        <f>J7*742.83</f>
        <v>0</v>
      </c>
      <c r="L7" s="5"/>
    </row>
    <row r="8" spans="1:12" customHeight="1" ht="105" outlineLevel="4">
      <c r="A8" s="1"/>
      <c r="B8" s="1">
        <v>824918</v>
      </c>
      <c r="C8" s="1" t="s">
        <v>26</v>
      </c>
      <c r="D8" s="1" t="s">
        <v>27</v>
      </c>
      <c r="E8" s="2" t="s">
        <v>24</v>
      </c>
      <c r="F8" s="2" t="s">
        <v>28</v>
      </c>
      <c r="G8" s="2">
        <v>5</v>
      </c>
      <c r="H8" s="2">
        <v>0</v>
      </c>
      <c r="I8" s="1">
        <v>0</v>
      </c>
      <c r="J8" s="3" t="s">
        <v>16</v>
      </c>
      <c r="K8" s="2" t="str">
        <f>J8*581.28</f>
        <v>0</v>
      </c>
      <c r="L8" s="5"/>
    </row>
    <row r="9" spans="1:12" customHeight="1" ht="105" outlineLevel="4">
      <c r="A9" s="1"/>
      <c r="B9" s="1">
        <v>824919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1</v>
      </c>
      <c r="H9" s="2">
        <v>0</v>
      </c>
      <c r="I9" s="1">
        <v>0</v>
      </c>
      <c r="J9" s="3" t="s">
        <v>16</v>
      </c>
      <c r="K9" s="2" t="str">
        <f>J9*741.32</f>
        <v>0</v>
      </c>
      <c r="L9" s="5"/>
    </row>
    <row r="10" spans="1:12" customHeight="1" ht="105" outlineLevel="4">
      <c r="A10" s="1"/>
      <c r="B10" s="1">
        <v>824920</v>
      </c>
      <c r="C10" s="1" t="s">
        <v>33</v>
      </c>
      <c r="D10" s="1" t="s">
        <v>34</v>
      </c>
      <c r="E10" s="2" t="s">
        <v>31</v>
      </c>
      <c r="F10" s="2" t="s">
        <v>35</v>
      </c>
      <c r="G10" s="2">
        <v>5</v>
      </c>
      <c r="H10" s="2">
        <v>0</v>
      </c>
      <c r="I10" s="1">
        <v>0</v>
      </c>
      <c r="J10" s="3" t="s">
        <v>16</v>
      </c>
      <c r="K10" s="2" t="str">
        <f>J10*579.77</f>
        <v>0</v>
      </c>
      <c r="L10" s="5"/>
    </row>
    <row r="11" spans="1:12" customHeight="1" ht="105" outlineLevel="4">
      <c r="A11" s="1"/>
      <c r="B11" s="1">
        <v>824921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5</v>
      </c>
      <c r="H11" s="2">
        <v>0</v>
      </c>
      <c r="I11" s="1">
        <v>0</v>
      </c>
      <c r="J11" s="3" t="s">
        <v>16</v>
      </c>
      <c r="K11" s="2" t="str">
        <f>J11*507.30</f>
        <v>0</v>
      </c>
      <c r="L11" s="5"/>
    </row>
    <row r="12" spans="1:12" customHeight="1" ht="105" outlineLevel="4">
      <c r="A12" s="1"/>
      <c r="B12" s="1">
        <v>824922</v>
      </c>
      <c r="C12" s="1" t="s">
        <v>40</v>
      </c>
      <c r="D12" s="1" t="s">
        <v>41</v>
      </c>
      <c r="E12" s="2" t="s">
        <v>38</v>
      </c>
      <c r="F12" s="2" t="s">
        <v>42</v>
      </c>
      <c r="G12" s="2">
        <v>5</v>
      </c>
      <c r="H12" s="2">
        <v>0</v>
      </c>
      <c r="I12" s="1">
        <v>0</v>
      </c>
      <c r="J12" s="3" t="s">
        <v>16</v>
      </c>
      <c r="K12" s="2" t="str">
        <f>J12*486.16</f>
        <v>0</v>
      </c>
      <c r="L12" s="5"/>
    </row>
    <row r="13" spans="1:12" customHeight="1" ht="105" outlineLevel="4">
      <c r="A13" s="1"/>
      <c r="B13" s="1">
        <v>824923</v>
      </c>
      <c r="C13" s="1" t="s">
        <v>43</v>
      </c>
      <c r="D13" s="1" t="s">
        <v>44</v>
      </c>
      <c r="E13" s="2" t="s">
        <v>45</v>
      </c>
      <c r="F13" s="2" t="s">
        <v>39</v>
      </c>
      <c r="G13" s="2">
        <v>8</v>
      </c>
      <c r="H13" s="2">
        <v>0</v>
      </c>
      <c r="I13" s="1">
        <v>0</v>
      </c>
      <c r="J13" s="3" t="s">
        <v>16</v>
      </c>
      <c r="K13" s="2" t="str">
        <f>J13*507.30</f>
        <v>0</v>
      </c>
      <c r="L13" s="5"/>
    </row>
    <row r="14" spans="1:12" customHeight="1" ht="105" outlineLevel="4">
      <c r="A14" s="1"/>
      <c r="B14" s="1">
        <v>824924</v>
      </c>
      <c r="C14" s="1" t="s">
        <v>46</v>
      </c>
      <c r="D14" s="1" t="s">
        <v>47</v>
      </c>
      <c r="E14" s="2" t="s">
        <v>45</v>
      </c>
      <c r="F14" s="2" t="s">
        <v>42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J14*486.16</f>
        <v>0</v>
      </c>
      <c r="L14" s="5"/>
    </row>
    <row r="15" spans="1:12" customHeight="1" ht="105" outlineLevel="4">
      <c r="A15" s="1"/>
      <c r="B15" s="1">
        <v>824925</v>
      </c>
      <c r="C15" s="1" t="s">
        <v>48</v>
      </c>
      <c r="D15" s="1" t="s">
        <v>49</v>
      </c>
      <c r="E15" s="2" t="s">
        <v>31</v>
      </c>
      <c r="F15" s="2" t="s">
        <v>50</v>
      </c>
      <c r="G15" s="2">
        <v>4</v>
      </c>
      <c r="H15" s="2">
        <v>0</v>
      </c>
      <c r="I15" s="1">
        <v>0</v>
      </c>
      <c r="J15" s="3" t="s">
        <v>16</v>
      </c>
      <c r="K15" s="2" t="str">
        <f>J15*786.61</f>
        <v>0</v>
      </c>
      <c r="L15" s="5"/>
    </row>
    <row r="16" spans="1:12" customHeight="1" ht="105" outlineLevel="4">
      <c r="A16" s="1"/>
      <c r="B16" s="1">
        <v>824926</v>
      </c>
      <c r="C16" s="1" t="s">
        <v>51</v>
      </c>
      <c r="D16" s="1" t="s">
        <v>52</v>
      </c>
      <c r="E16" s="2" t="s">
        <v>31</v>
      </c>
      <c r="F16" s="2" t="s">
        <v>53</v>
      </c>
      <c r="G16" s="2">
        <v>2</v>
      </c>
      <c r="H16" s="2">
        <v>0</v>
      </c>
      <c r="I16" s="1">
        <v>0</v>
      </c>
      <c r="J16" s="3" t="s">
        <v>16</v>
      </c>
      <c r="K16" s="2" t="str">
        <f>J16*1053.85</f>
        <v>0</v>
      </c>
      <c r="L16" s="5"/>
    </row>
    <row r="17" spans="1:12" customHeight="1" ht="105" outlineLevel="4">
      <c r="A17" s="1"/>
      <c r="B17" s="1">
        <v>879318</v>
      </c>
      <c r="C17" s="1" t="s">
        <v>54</v>
      </c>
      <c r="D17" s="1" t="s">
        <v>55</v>
      </c>
      <c r="E17" s="2" t="s">
        <v>56</v>
      </c>
      <c r="F17" s="2" t="s">
        <v>57</v>
      </c>
      <c r="G17" s="2">
        <v>5</v>
      </c>
      <c r="H17" s="2">
        <v>0</v>
      </c>
      <c r="I17" s="1">
        <v>0</v>
      </c>
      <c r="J17" s="3" t="s">
        <v>16</v>
      </c>
      <c r="K17" s="2" t="str">
        <f>J17*1079.51</f>
        <v>0</v>
      </c>
      <c r="L17" s="5"/>
    </row>
    <row r="18" spans="1:12" customHeight="1" ht="105" outlineLevel="4">
      <c r="A18" s="1"/>
      <c r="B18" s="1">
        <v>879202</v>
      </c>
      <c r="C18" s="1" t="s">
        <v>58</v>
      </c>
      <c r="D18" s="1" t="s">
        <v>59</v>
      </c>
      <c r="E18" s="2" t="s">
        <v>60</v>
      </c>
      <c r="F18" s="2" t="s">
        <v>57</v>
      </c>
      <c r="G18" s="2">
        <v>0</v>
      </c>
      <c r="H18" s="2">
        <v>0</v>
      </c>
      <c r="I18" s="1">
        <v>0</v>
      </c>
      <c r="J18" s="3" t="s">
        <v>16</v>
      </c>
      <c r="K18" s="2" t="str">
        <f>J18*1079.51</f>
        <v>0</v>
      </c>
      <c r="L18" s="5"/>
    </row>
    <row r="19" spans="1:12" customHeight="1" ht="105" outlineLevel="4">
      <c r="A19" s="1"/>
      <c r="B19" s="1">
        <v>879203</v>
      </c>
      <c r="C19" s="1" t="s">
        <v>61</v>
      </c>
      <c r="D19" s="1" t="s">
        <v>62</v>
      </c>
      <c r="E19" s="2" t="s">
        <v>63</v>
      </c>
      <c r="F19" s="2" t="s">
        <v>64</v>
      </c>
      <c r="G19" s="2">
        <v>3</v>
      </c>
      <c r="H19" s="2">
        <v>0</v>
      </c>
      <c r="I19" s="1">
        <v>0</v>
      </c>
      <c r="J19" s="3" t="s">
        <v>16</v>
      </c>
      <c r="K19" s="2" t="str">
        <f>J19*1141.42</f>
        <v>0</v>
      </c>
      <c r="L19" s="5"/>
    </row>
    <row r="20" spans="1:12" customHeight="1" ht="105" outlineLevel="4">
      <c r="A20" s="1"/>
      <c r="B20" s="1">
        <v>879319</v>
      </c>
      <c r="C20" s="1" t="s">
        <v>65</v>
      </c>
      <c r="D20" s="1" t="s">
        <v>66</v>
      </c>
      <c r="E20" s="2" t="s">
        <v>67</v>
      </c>
      <c r="F20" s="2" t="s">
        <v>68</v>
      </c>
      <c r="G20" s="2">
        <v>5</v>
      </c>
      <c r="H20" s="2">
        <v>0</v>
      </c>
      <c r="I20" s="1">
        <v>0</v>
      </c>
      <c r="J20" s="3" t="s">
        <v>16</v>
      </c>
      <c r="K20" s="2" t="str">
        <f>J20*1171.61</f>
        <v>0</v>
      </c>
      <c r="L20" s="5"/>
    </row>
    <row r="21" spans="1:12" customHeight="1" ht="105" outlineLevel="4">
      <c r="A21" s="1"/>
      <c r="B21" s="1">
        <v>879204</v>
      </c>
      <c r="C21" s="1" t="s">
        <v>69</v>
      </c>
      <c r="D21" s="1" t="s">
        <v>70</v>
      </c>
      <c r="E21" s="2" t="s">
        <v>71</v>
      </c>
      <c r="F21" s="2" t="s">
        <v>72</v>
      </c>
      <c r="G21" s="2">
        <v>4</v>
      </c>
      <c r="H21" s="2">
        <v>0</v>
      </c>
      <c r="I21" s="1">
        <v>0</v>
      </c>
      <c r="J21" s="3" t="s">
        <v>16</v>
      </c>
      <c r="K21" s="2" t="str">
        <f>J21*1150.47</f>
        <v>0</v>
      </c>
      <c r="L21" s="5"/>
    </row>
    <row r="22" spans="1:12" customHeight="1" ht="105" outlineLevel="4">
      <c r="A22" s="1"/>
      <c r="B22" s="1">
        <v>879205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4</v>
      </c>
      <c r="H22" s="2">
        <v>0</v>
      </c>
      <c r="I22" s="1">
        <v>0</v>
      </c>
      <c r="J22" s="3" t="s">
        <v>16</v>
      </c>
      <c r="K22" s="2" t="str">
        <f>J22*791.14</f>
        <v>0</v>
      </c>
      <c r="L22" s="5"/>
    </row>
    <row r="23" spans="1:12" customHeight="1" ht="105" outlineLevel="4">
      <c r="A23" s="1"/>
      <c r="B23" s="1">
        <v>879206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3</v>
      </c>
      <c r="H23" s="2">
        <v>0</v>
      </c>
      <c r="I23" s="1">
        <v>0</v>
      </c>
      <c r="J23" s="3" t="s">
        <v>16</v>
      </c>
      <c r="K23" s="2" t="str">
        <f>J23*851.53</f>
        <v>0</v>
      </c>
      <c r="L23" s="5"/>
    </row>
    <row r="24" spans="1:12" customHeight="1" ht="105" outlineLevel="4">
      <c r="A24" s="1"/>
      <c r="B24" s="1">
        <v>879207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4</v>
      </c>
      <c r="H24" s="2">
        <v>0</v>
      </c>
      <c r="I24" s="1">
        <v>0</v>
      </c>
      <c r="J24" s="3" t="s">
        <v>16</v>
      </c>
      <c r="K24" s="2" t="str">
        <f>J24*836.43</f>
        <v>0</v>
      </c>
      <c r="L24" s="5"/>
    </row>
    <row r="25" spans="1:12" customHeight="1" ht="105" outlineLevel="4">
      <c r="A25" s="1"/>
      <c r="B25" s="1">
        <v>879208</v>
      </c>
      <c r="C25" s="1" t="s">
        <v>85</v>
      </c>
      <c r="D25" s="1" t="s">
        <v>86</v>
      </c>
      <c r="E25" s="2" t="s">
        <v>87</v>
      </c>
      <c r="F25" s="2" t="s">
        <v>88</v>
      </c>
      <c r="G25" s="2">
        <v>4</v>
      </c>
      <c r="H25" s="2">
        <v>0</v>
      </c>
      <c r="I25" s="1">
        <v>0</v>
      </c>
      <c r="J25" s="3" t="s">
        <v>16</v>
      </c>
      <c r="K25" s="2" t="str">
        <f>J25*854.55</f>
        <v>0</v>
      </c>
      <c r="L25" s="5"/>
    </row>
    <row r="26" spans="1:12" customHeight="1" ht="105" outlineLevel="4">
      <c r="A26" s="1"/>
      <c r="B26" s="1">
        <v>879209</v>
      </c>
      <c r="C26" s="1" t="s">
        <v>89</v>
      </c>
      <c r="D26" s="1" t="s">
        <v>90</v>
      </c>
      <c r="E26" s="2" t="s">
        <v>91</v>
      </c>
      <c r="F26" s="2" t="s">
        <v>84</v>
      </c>
      <c r="G26" s="2">
        <v>5</v>
      </c>
      <c r="H26" s="2">
        <v>0</v>
      </c>
      <c r="I26" s="1">
        <v>0</v>
      </c>
      <c r="J26" s="3" t="s">
        <v>16</v>
      </c>
      <c r="K26" s="2" t="str">
        <f>J26*836.43</f>
        <v>0</v>
      </c>
      <c r="L26" s="5"/>
    </row>
    <row r="27" spans="1:12" outlineLevel="2">
      <c r="A27" s="8" t="s">
        <v>92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824930</v>
      </c>
      <c r="C28" s="1" t="s">
        <v>93</v>
      </c>
      <c r="D28" s="1" t="s">
        <v>94</v>
      </c>
      <c r="E28" s="2" t="s">
        <v>95</v>
      </c>
      <c r="F28" s="2" t="s">
        <v>96</v>
      </c>
      <c r="G28" s="2">
        <v>2</v>
      </c>
      <c r="H28" s="2">
        <v>0</v>
      </c>
      <c r="I28" s="1">
        <v>0</v>
      </c>
      <c r="J28" s="3" t="s">
        <v>16</v>
      </c>
      <c r="K28" s="2" t="str">
        <f>J28*4055.35</f>
        <v>0</v>
      </c>
      <c r="L28" s="5"/>
    </row>
    <row r="29" spans="1:12" customHeight="1" ht="105" outlineLevel="4">
      <c r="A29" s="1"/>
      <c r="B29" s="1">
        <v>824931</v>
      </c>
      <c r="C29" s="1" t="s">
        <v>97</v>
      </c>
      <c r="D29" s="1" t="s">
        <v>98</v>
      </c>
      <c r="E29" s="2" t="s">
        <v>99</v>
      </c>
      <c r="F29" s="2" t="s">
        <v>100</v>
      </c>
      <c r="G29" s="2">
        <v>2</v>
      </c>
      <c r="H29" s="2">
        <v>0</v>
      </c>
      <c r="I29" s="1">
        <v>0</v>
      </c>
      <c r="J29" s="3" t="s">
        <v>16</v>
      </c>
      <c r="K29" s="2" t="str">
        <f>J29*3804.72</f>
        <v>0</v>
      </c>
      <c r="L29" s="5"/>
    </row>
    <row r="30" spans="1:12" customHeight="1" ht="105" outlineLevel="4">
      <c r="A30" s="1"/>
      <c r="B30" s="1">
        <v>824932</v>
      </c>
      <c r="C30" s="1" t="s">
        <v>101</v>
      </c>
      <c r="D30" s="1" t="s">
        <v>102</v>
      </c>
      <c r="E30" s="2" t="s">
        <v>103</v>
      </c>
      <c r="F30" s="2" t="s">
        <v>104</v>
      </c>
      <c r="G30" s="2">
        <v>2</v>
      </c>
      <c r="H30" s="2">
        <v>0</v>
      </c>
      <c r="I30" s="1">
        <v>0</v>
      </c>
      <c r="J30" s="3" t="s">
        <v>16</v>
      </c>
      <c r="K30" s="2" t="str">
        <f>J30*1684.95</f>
        <v>0</v>
      </c>
      <c r="L30" s="5"/>
    </row>
    <row r="31" spans="1:12" customHeight="1" ht="105" outlineLevel="4">
      <c r="A31" s="1"/>
      <c r="B31" s="1">
        <v>824933</v>
      </c>
      <c r="C31" s="1" t="s">
        <v>105</v>
      </c>
      <c r="D31" s="1" t="s">
        <v>106</v>
      </c>
      <c r="E31" s="2" t="s">
        <v>107</v>
      </c>
      <c r="F31" s="2" t="s">
        <v>108</v>
      </c>
      <c r="G31" s="2">
        <v>0</v>
      </c>
      <c r="H31" s="2">
        <v>0</v>
      </c>
      <c r="I31" s="1">
        <v>0</v>
      </c>
      <c r="J31" s="3" t="s">
        <v>16</v>
      </c>
      <c r="K31" s="2" t="str">
        <f>J31*1733.26</f>
        <v>0</v>
      </c>
      <c r="L31" s="5"/>
    </row>
    <row r="32" spans="1:12" customHeight="1" ht="105" outlineLevel="4">
      <c r="A32" s="1"/>
      <c r="B32" s="1">
        <v>824934</v>
      </c>
      <c r="C32" s="1" t="s">
        <v>109</v>
      </c>
      <c r="D32" s="1" t="s">
        <v>110</v>
      </c>
      <c r="E32" s="2" t="s">
        <v>111</v>
      </c>
      <c r="F32" s="2" t="s">
        <v>112</v>
      </c>
      <c r="G32" s="2">
        <v>0</v>
      </c>
      <c r="H32" s="2">
        <v>0</v>
      </c>
      <c r="I32" s="1">
        <v>0</v>
      </c>
      <c r="J32" s="3" t="s">
        <v>16</v>
      </c>
      <c r="K32" s="2" t="str">
        <f>J32*2325.11</f>
        <v>0</v>
      </c>
      <c r="L32" s="5"/>
    </row>
    <row r="33" spans="1:12" customHeight="1" ht="105" outlineLevel="4">
      <c r="A33" s="1"/>
      <c r="B33" s="1">
        <v>879975</v>
      </c>
      <c r="C33" s="1" t="s">
        <v>113</v>
      </c>
      <c r="D33" s="1" t="s">
        <v>114</v>
      </c>
      <c r="E33" s="2" t="s">
        <v>115</v>
      </c>
      <c r="F33" s="2" t="s">
        <v>116</v>
      </c>
      <c r="G33" s="2">
        <v>1</v>
      </c>
      <c r="H33" s="2">
        <v>0</v>
      </c>
      <c r="I33" s="1">
        <v>0</v>
      </c>
      <c r="J33" s="3" t="s">
        <v>16</v>
      </c>
      <c r="K33" s="2" t="str">
        <f>J33*3940.60</f>
        <v>0</v>
      </c>
      <c r="L33" s="5"/>
    </row>
    <row r="34" spans="1:12" customHeight="1" ht="105" outlineLevel="4">
      <c r="A34" s="1"/>
      <c r="B34" s="1">
        <v>879976</v>
      </c>
      <c r="C34" s="1" t="s">
        <v>117</v>
      </c>
      <c r="D34" s="1" t="s">
        <v>118</v>
      </c>
      <c r="E34" s="2" t="s">
        <v>119</v>
      </c>
      <c r="F34" s="2" t="s">
        <v>116</v>
      </c>
      <c r="G34" s="2">
        <v>1</v>
      </c>
      <c r="H34" s="2">
        <v>0</v>
      </c>
      <c r="I34" s="1">
        <v>0</v>
      </c>
      <c r="J34" s="3" t="s">
        <v>16</v>
      </c>
      <c r="K34" s="2" t="str">
        <f>J34*3940.60</f>
        <v>0</v>
      </c>
      <c r="L34" s="5"/>
    </row>
    <row r="35" spans="1:12" customHeight="1" ht="105" outlineLevel="4">
      <c r="A35" s="1"/>
      <c r="B35" s="1">
        <v>879977</v>
      </c>
      <c r="C35" s="1" t="s">
        <v>120</v>
      </c>
      <c r="D35" s="1" t="s">
        <v>121</v>
      </c>
      <c r="E35" s="2" t="s">
        <v>122</v>
      </c>
      <c r="F35" s="2" t="s">
        <v>123</v>
      </c>
      <c r="G35" s="2">
        <v>1</v>
      </c>
      <c r="H35" s="2">
        <v>0</v>
      </c>
      <c r="I35" s="1">
        <v>0</v>
      </c>
      <c r="J35" s="3" t="s">
        <v>16</v>
      </c>
      <c r="K35" s="2" t="str">
        <f>J35*4061.39</f>
        <v>0</v>
      </c>
      <c r="L35" s="5"/>
    </row>
    <row r="36" spans="1:12" customHeight="1" ht="105" outlineLevel="4">
      <c r="A36" s="1"/>
      <c r="B36" s="1">
        <v>879978</v>
      </c>
      <c r="C36" s="1" t="s">
        <v>124</v>
      </c>
      <c r="D36" s="1" t="s">
        <v>125</v>
      </c>
      <c r="E36" s="2" t="s">
        <v>126</v>
      </c>
      <c r="F36" s="2" t="s">
        <v>127</v>
      </c>
      <c r="G36" s="2">
        <v>1</v>
      </c>
      <c r="H36" s="2">
        <v>0</v>
      </c>
      <c r="I36" s="1">
        <v>0</v>
      </c>
      <c r="J36" s="3" t="s">
        <v>16</v>
      </c>
      <c r="K36" s="2" t="str">
        <f>J36*4307.49</f>
        <v>0</v>
      </c>
      <c r="L36" s="5"/>
    </row>
    <row r="37" spans="1:12" customHeight="1" ht="105" outlineLevel="4">
      <c r="A37" s="1"/>
      <c r="B37" s="1">
        <v>879979</v>
      </c>
      <c r="C37" s="1" t="s">
        <v>128</v>
      </c>
      <c r="D37" s="1" t="s">
        <v>129</v>
      </c>
      <c r="E37" s="2" t="s">
        <v>130</v>
      </c>
      <c r="F37" s="2" t="s">
        <v>131</v>
      </c>
      <c r="G37" s="2">
        <v>1</v>
      </c>
      <c r="H37" s="2">
        <v>0</v>
      </c>
      <c r="I37" s="1">
        <v>0</v>
      </c>
      <c r="J37" s="3" t="s">
        <v>16</v>
      </c>
      <c r="K37" s="2" t="str">
        <f>J37*4050.82</f>
        <v>0</v>
      </c>
      <c r="L37" s="5"/>
    </row>
    <row r="38" spans="1:12" customHeight="1" ht="105" outlineLevel="4">
      <c r="A38" s="1"/>
      <c r="B38" s="1">
        <v>879980</v>
      </c>
      <c r="C38" s="1" t="s">
        <v>132</v>
      </c>
      <c r="D38" s="1" t="s">
        <v>133</v>
      </c>
      <c r="E38" s="2" t="s">
        <v>134</v>
      </c>
      <c r="F38" s="2" t="s">
        <v>135</v>
      </c>
      <c r="G38" s="2">
        <v>1</v>
      </c>
      <c r="H38" s="2">
        <v>0</v>
      </c>
      <c r="I38" s="1">
        <v>0</v>
      </c>
      <c r="J38" s="3" t="s">
        <v>16</v>
      </c>
      <c r="K38" s="2" t="str">
        <f>J38*3679.41</f>
        <v>0</v>
      </c>
      <c r="L38" s="5"/>
    </row>
    <row r="39" spans="1:12" customHeight="1" ht="105" outlineLevel="4">
      <c r="A39" s="1"/>
      <c r="B39" s="1">
        <v>879981</v>
      </c>
      <c r="C39" s="1" t="s">
        <v>136</v>
      </c>
      <c r="D39" s="1" t="s">
        <v>137</v>
      </c>
      <c r="E39" s="2" t="s">
        <v>138</v>
      </c>
      <c r="F39" s="2" t="s">
        <v>135</v>
      </c>
      <c r="G39" s="2">
        <v>1</v>
      </c>
      <c r="H39" s="2">
        <v>0</v>
      </c>
      <c r="I39" s="1">
        <v>0</v>
      </c>
      <c r="J39" s="3" t="s">
        <v>16</v>
      </c>
      <c r="K39" s="2" t="str">
        <f>J39*3679.41</f>
        <v>0</v>
      </c>
      <c r="L39" s="5"/>
    </row>
    <row r="40" spans="1:12" customHeight="1" ht="105" outlineLevel="4">
      <c r="A40" s="1"/>
      <c r="B40" s="1">
        <v>879982</v>
      </c>
      <c r="C40" s="1" t="s">
        <v>139</v>
      </c>
      <c r="D40" s="1" t="s">
        <v>140</v>
      </c>
      <c r="E40" s="2" t="s">
        <v>141</v>
      </c>
      <c r="F40" s="2" t="s">
        <v>142</v>
      </c>
      <c r="G40" s="2">
        <v>1</v>
      </c>
      <c r="H40" s="2">
        <v>0</v>
      </c>
      <c r="I40" s="1">
        <v>0</v>
      </c>
      <c r="J40" s="3" t="s">
        <v>16</v>
      </c>
      <c r="K40" s="2" t="str">
        <f>J40*3800.19</f>
        <v>0</v>
      </c>
      <c r="L40" s="5"/>
    </row>
    <row r="41" spans="1:12" customHeight="1" ht="105" outlineLevel="4">
      <c r="A41" s="1"/>
      <c r="B41" s="1">
        <v>879983</v>
      </c>
      <c r="C41" s="1" t="s">
        <v>143</v>
      </c>
      <c r="D41" s="1" t="s">
        <v>144</v>
      </c>
      <c r="E41" s="2" t="s">
        <v>145</v>
      </c>
      <c r="F41" s="2" t="s">
        <v>146</v>
      </c>
      <c r="G41" s="2">
        <v>1</v>
      </c>
      <c r="H41" s="2">
        <v>0</v>
      </c>
      <c r="I41" s="1">
        <v>0</v>
      </c>
      <c r="J41" s="3" t="s">
        <v>16</v>
      </c>
      <c r="K41" s="2" t="str">
        <f>J41*4159.53</f>
        <v>0</v>
      </c>
      <c r="L41" s="5"/>
    </row>
    <row r="42" spans="1:12" customHeight="1" ht="105" outlineLevel="4">
      <c r="A42" s="1"/>
      <c r="B42" s="1">
        <v>879984</v>
      </c>
      <c r="C42" s="1" t="s">
        <v>147</v>
      </c>
      <c r="D42" s="1" t="s">
        <v>148</v>
      </c>
      <c r="E42" s="2" t="s">
        <v>149</v>
      </c>
      <c r="F42" s="2" t="s">
        <v>150</v>
      </c>
      <c r="G42" s="2">
        <v>1</v>
      </c>
      <c r="H42" s="2">
        <v>0</v>
      </c>
      <c r="I42" s="1">
        <v>0</v>
      </c>
      <c r="J42" s="3" t="s">
        <v>16</v>
      </c>
      <c r="K42" s="2" t="str">
        <f>J42*3810.76</f>
        <v>0</v>
      </c>
      <c r="L42" s="5"/>
    </row>
    <row r="43" spans="1:12" customHeight="1" ht="105" outlineLevel="4">
      <c r="A43" s="1"/>
      <c r="B43" s="1">
        <v>884690</v>
      </c>
      <c r="C43" s="1" t="s">
        <v>151</v>
      </c>
      <c r="D43" s="1" t="s">
        <v>152</v>
      </c>
      <c r="E43" s="2" t="s">
        <v>153</v>
      </c>
      <c r="F43" s="2" t="s">
        <v>154</v>
      </c>
      <c r="G43" s="2">
        <v>2</v>
      </c>
      <c r="H43" s="2">
        <v>0</v>
      </c>
      <c r="I43" s="1">
        <v>0</v>
      </c>
      <c r="J43" s="3" t="s">
        <v>16</v>
      </c>
      <c r="K43" s="2" t="str">
        <f>J43*2038.24</f>
        <v>0</v>
      </c>
      <c r="L43" s="5"/>
    </row>
    <row r="44" spans="1:12" customHeight="1" ht="105" outlineLevel="4">
      <c r="A44" s="1"/>
      <c r="B44" s="1">
        <v>884691</v>
      </c>
      <c r="C44" s="1" t="s">
        <v>155</v>
      </c>
      <c r="D44" s="1" t="s">
        <v>156</v>
      </c>
      <c r="E44" s="2" t="s">
        <v>157</v>
      </c>
      <c r="F44" s="2" t="s">
        <v>154</v>
      </c>
      <c r="G44" s="2">
        <v>0</v>
      </c>
      <c r="H44" s="2">
        <v>0</v>
      </c>
      <c r="I44" s="1">
        <v>0</v>
      </c>
      <c r="J44" s="3" t="s">
        <v>16</v>
      </c>
      <c r="K44" s="2" t="str">
        <f>J44*2038.24</f>
        <v>0</v>
      </c>
      <c r="L44" s="5"/>
    </row>
    <row r="45" spans="1:12" customHeight="1" ht="105" outlineLevel="4">
      <c r="A45" s="1"/>
      <c r="B45" s="1">
        <v>884692</v>
      </c>
      <c r="C45" s="1" t="s">
        <v>158</v>
      </c>
      <c r="D45" s="1" t="s">
        <v>159</v>
      </c>
      <c r="E45" s="2" t="s">
        <v>160</v>
      </c>
      <c r="F45" s="2" t="s">
        <v>154</v>
      </c>
      <c r="G45" s="2">
        <v>0</v>
      </c>
      <c r="H45" s="2">
        <v>0</v>
      </c>
      <c r="I45" s="1">
        <v>0</v>
      </c>
      <c r="J45" s="3" t="s">
        <v>16</v>
      </c>
      <c r="K45" s="2" t="str">
        <f>J45*2038.24</f>
        <v>0</v>
      </c>
      <c r="L45" s="5"/>
    </row>
    <row r="46" spans="1:12" customHeight="1" ht="105" outlineLevel="4">
      <c r="A46" s="1"/>
      <c r="B46" s="1">
        <v>884693</v>
      </c>
      <c r="C46" s="1" t="s">
        <v>161</v>
      </c>
      <c r="D46" s="1" t="s">
        <v>162</v>
      </c>
      <c r="E46" s="2" t="s">
        <v>163</v>
      </c>
      <c r="F46" s="2" t="s">
        <v>164</v>
      </c>
      <c r="G46" s="2">
        <v>0</v>
      </c>
      <c r="H46" s="2">
        <v>0</v>
      </c>
      <c r="I46" s="1">
        <v>0</v>
      </c>
      <c r="J46" s="3" t="s">
        <v>16</v>
      </c>
      <c r="K46" s="2" t="str">
        <f>J46*2355.30</f>
        <v>0</v>
      </c>
      <c r="L46" s="5"/>
    </row>
    <row r="47" spans="1:12" customHeight="1" ht="105" outlineLevel="4">
      <c r="A47" s="1"/>
      <c r="B47" s="1">
        <v>884694</v>
      </c>
      <c r="C47" s="1" t="s">
        <v>165</v>
      </c>
      <c r="D47" s="1" t="s">
        <v>166</v>
      </c>
      <c r="E47" s="2" t="s">
        <v>167</v>
      </c>
      <c r="F47" s="2" t="s">
        <v>164</v>
      </c>
      <c r="G47" s="2">
        <v>0</v>
      </c>
      <c r="H47" s="2">
        <v>0</v>
      </c>
      <c r="I47" s="1">
        <v>0</v>
      </c>
      <c r="J47" s="3" t="s">
        <v>16</v>
      </c>
      <c r="K47" s="2" t="str">
        <f>J47*2355.30</f>
        <v>0</v>
      </c>
      <c r="L47" s="5"/>
    </row>
    <row r="48" spans="1:12" customHeight="1" ht="105" outlineLevel="4">
      <c r="A48" s="1"/>
      <c r="B48" s="1">
        <v>884695</v>
      </c>
      <c r="C48" s="1" t="s">
        <v>168</v>
      </c>
      <c r="D48" s="1" t="s">
        <v>169</v>
      </c>
      <c r="E48" s="2" t="s">
        <v>170</v>
      </c>
      <c r="F48" s="2" t="s">
        <v>164</v>
      </c>
      <c r="G48" s="2">
        <v>0</v>
      </c>
      <c r="H48" s="2">
        <v>0</v>
      </c>
      <c r="I48" s="1">
        <v>0</v>
      </c>
      <c r="J48" s="3" t="s">
        <v>16</v>
      </c>
      <c r="K48" s="2" t="str">
        <f>J48*2355.30</f>
        <v>0</v>
      </c>
      <c r="L48" s="5"/>
    </row>
    <row r="49" spans="1:12" customHeight="1" ht="105" outlineLevel="4">
      <c r="A49" s="1"/>
      <c r="B49" s="1">
        <v>884696</v>
      </c>
      <c r="C49" s="1" t="s">
        <v>171</v>
      </c>
      <c r="D49" s="1" t="s">
        <v>172</v>
      </c>
      <c r="E49" s="2" t="s">
        <v>173</v>
      </c>
      <c r="F49" s="2" t="s">
        <v>174</v>
      </c>
      <c r="G49" s="2">
        <v>0</v>
      </c>
      <c r="H49" s="2">
        <v>0</v>
      </c>
      <c r="I49" s="1">
        <v>0</v>
      </c>
      <c r="J49" s="3" t="s">
        <v>16</v>
      </c>
      <c r="K49" s="2" t="str">
        <f>J49*2083.54</f>
        <v>0</v>
      </c>
      <c r="L49" s="5"/>
    </row>
    <row r="50" spans="1:12" customHeight="1" ht="105" outlineLevel="4">
      <c r="A50" s="1"/>
      <c r="B50" s="1">
        <v>884697</v>
      </c>
      <c r="C50" s="1" t="s">
        <v>175</v>
      </c>
      <c r="D50" s="1" t="s">
        <v>176</v>
      </c>
      <c r="E50" s="2" t="s">
        <v>177</v>
      </c>
      <c r="F50" s="2" t="s">
        <v>178</v>
      </c>
      <c r="G50" s="2">
        <v>1</v>
      </c>
      <c r="H50" s="2">
        <v>0</v>
      </c>
      <c r="I50" s="1">
        <v>0</v>
      </c>
      <c r="J50" s="3" t="s">
        <v>16</v>
      </c>
      <c r="K50" s="2" t="str">
        <f>J50*2095.62</f>
        <v>0</v>
      </c>
      <c r="L50" s="5"/>
    </row>
    <row r="51" spans="1:12" customHeight="1" ht="105" outlineLevel="4">
      <c r="A51" s="1"/>
      <c r="B51" s="1">
        <v>884698</v>
      </c>
      <c r="C51" s="1" t="s">
        <v>179</v>
      </c>
      <c r="D51" s="1" t="s">
        <v>180</v>
      </c>
      <c r="E51" s="2" t="s">
        <v>181</v>
      </c>
      <c r="F51" s="2" t="s">
        <v>178</v>
      </c>
      <c r="G51" s="2">
        <v>0</v>
      </c>
      <c r="H51" s="2">
        <v>0</v>
      </c>
      <c r="I51" s="1">
        <v>0</v>
      </c>
      <c r="J51" s="3" t="s">
        <v>16</v>
      </c>
      <c r="K51" s="2" t="str">
        <f>J51*2095.62</f>
        <v>0</v>
      </c>
      <c r="L51" s="5"/>
    </row>
    <row r="52" spans="1:12" customHeight="1" ht="105" outlineLevel="4">
      <c r="A52" s="1"/>
      <c r="B52" s="1">
        <v>884699</v>
      </c>
      <c r="C52" s="1" t="s">
        <v>182</v>
      </c>
      <c r="D52" s="1" t="s">
        <v>183</v>
      </c>
      <c r="E52" s="2" t="s">
        <v>184</v>
      </c>
      <c r="F52" s="2" t="s">
        <v>185</v>
      </c>
      <c r="G52" s="2">
        <v>1</v>
      </c>
      <c r="H52" s="2">
        <v>0</v>
      </c>
      <c r="I52" s="1">
        <v>0</v>
      </c>
      <c r="J52" s="3" t="s">
        <v>16</v>
      </c>
      <c r="K52" s="2" t="str">
        <f>J52*2435.32</f>
        <v>0</v>
      </c>
      <c r="L52" s="5"/>
    </row>
    <row r="53" spans="1:12" customHeight="1" ht="105" outlineLevel="4">
      <c r="A53" s="1"/>
      <c r="B53" s="1">
        <v>884700</v>
      </c>
      <c r="C53" s="1" t="s">
        <v>186</v>
      </c>
      <c r="D53" s="1" t="s">
        <v>187</v>
      </c>
      <c r="E53" s="2" t="s">
        <v>188</v>
      </c>
      <c r="F53" s="2" t="s">
        <v>185</v>
      </c>
      <c r="G53" s="2">
        <v>1</v>
      </c>
      <c r="H53" s="2">
        <v>0</v>
      </c>
      <c r="I53" s="1">
        <v>0</v>
      </c>
      <c r="J53" s="3" t="s">
        <v>16</v>
      </c>
      <c r="K53" s="2" t="str">
        <f>J53*2435.32</f>
        <v>0</v>
      </c>
      <c r="L53" s="5"/>
    </row>
    <row r="54" spans="1:12" customHeight="1" ht="105" outlineLevel="4">
      <c r="A54" s="1"/>
      <c r="B54" s="1">
        <v>884701</v>
      </c>
      <c r="C54" s="1" t="s">
        <v>189</v>
      </c>
      <c r="D54" s="1" t="s">
        <v>190</v>
      </c>
      <c r="E54" s="2" t="s">
        <v>191</v>
      </c>
      <c r="F54" s="2" t="s">
        <v>185</v>
      </c>
      <c r="G54" s="2">
        <v>1</v>
      </c>
      <c r="H54" s="2">
        <v>0</v>
      </c>
      <c r="I54" s="1">
        <v>0</v>
      </c>
      <c r="J54" s="3" t="s">
        <v>16</v>
      </c>
      <c r="K54" s="2" t="str">
        <f>J54*2435.32</f>
        <v>0</v>
      </c>
      <c r="L54" s="5"/>
    </row>
    <row r="55" spans="1:12" outlineLevel="2">
      <c r="A55" s="8" t="s">
        <v>11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5"/>
    </row>
    <row r="56" spans="1:12" customHeight="1" ht="105" outlineLevel="4">
      <c r="A56" s="1"/>
      <c r="B56" s="1">
        <v>824927</v>
      </c>
      <c r="C56" s="1" t="s">
        <v>192</v>
      </c>
      <c r="D56" s="1" t="s">
        <v>193</v>
      </c>
      <c r="E56" s="2" t="s">
        <v>194</v>
      </c>
      <c r="F56" s="2" t="s">
        <v>195</v>
      </c>
      <c r="G56" s="2">
        <v>2</v>
      </c>
      <c r="H56" s="2">
        <v>0</v>
      </c>
      <c r="I56" s="1">
        <v>0</v>
      </c>
      <c r="J56" s="3" t="s">
        <v>16</v>
      </c>
      <c r="K56" s="2" t="str">
        <f>J56*3022.64</f>
        <v>0</v>
      </c>
      <c r="L56" s="5"/>
    </row>
    <row r="57" spans="1:12" customHeight="1" ht="105" outlineLevel="4">
      <c r="A57" s="1"/>
      <c r="B57" s="1">
        <v>824928</v>
      </c>
      <c r="C57" s="1" t="s">
        <v>196</v>
      </c>
      <c r="D57" s="1" t="s">
        <v>197</v>
      </c>
      <c r="E57" s="2" t="s">
        <v>194</v>
      </c>
      <c r="F57" s="2" t="s">
        <v>198</v>
      </c>
      <c r="G57" s="2">
        <v>4</v>
      </c>
      <c r="H57" s="2">
        <v>0</v>
      </c>
      <c r="I57" s="1">
        <v>0</v>
      </c>
      <c r="J57" s="3" t="s">
        <v>16</v>
      </c>
      <c r="K57" s="2" t="str">
        <f>J57*1864.61</f>
        <v>0</v>
      </c>
      <c r="L57" s="5"/>
    </row>
    <row r="58" spans="1:12" customHeight="1" ht="105" outlineLevel="4">
      <c r="A58" s="1"/>
      <c r="B58" s="1">
        <v>824929</v>
      </c>
      <c r="C58" s="1" t="s">
        <v>199</v>
      </c>
      <c r="D58" s="1" t="s">
        <v>200</v>
      </c>
      <c r="E58" s="2" t="s">
        <v>194</v>
      </c>
      <c r="F58" s="2" t="s">
        <v>201</v>
      </c>
      <c r="G58" s="2">
        <v>2</v>
      </c>
      <c r="H58" s="2">
        <v>0</v>
      </c>
      <c r="I58" s="1">
        <v>0</v>
      </c>
      <c r="J58" s="3" t="s">
        <v>16</v>
      </c>
      <c r="K58" s="2" t="str">
        <f>J58*2364.36</f>
        <v>0</v>
      </c>
      <c r="L58" s="5"/>
    </row>
    <row r="59" spans="1:12" customHeight="1" ht="105" outlineLevel="4">
      <c r="A59" s="1"/>
      <c r="B59" s="1">
        <v>834459</v>
      </c>
      <c r="C59" s="1" t="s">
        <v>202</v>
      </c>
      <c r="D59" s="1" t="s">
        <v>203</v>
      </c>
      <c r="E59" s="2" t="s">
        <v>204</v>
      </c>
      <c r="F59" s="2" t="s">
        <v>205</v>
      </c>
      <c r="G59" s="2">
        <v>0</v>
      </c>
      <c r="H59" s="2">
        <v>0</v>
      </c>
      <c r="I59" s="1">
        <v>0</v>
      </c>
      <c r="J59" s="3" t="s">
        <v>16</v>
      </c>
      <c r="K59" s="2" t="str">
        <f>J59*154.00</f>
        <v>0</v>
      </c>
      <c r="L59" s="5"/>
    </row>
    <row r="60" spans="1:12" customHeight="1" ht="105" outlineLevel="4">
      <c r="A60" s="1"/>
      <c r="B60" s="1">
        <v>834460</v>
      </c>
      <c r="C60" s="1" t="s">
        <v>206</v>
      </c>
      <c r="D60" s="1" t="s">
        <v>207</v>
      </c>
      <c r="E60" s="2" t="s">
        <v>208</v>
      </c>
      <c r="F60" s="2" t="s">
        <v>209</v>
      </c>
      <c r="G60" s="2" t="s">
        <v>210</v>
      </c>
      <c r="H60" s="2">
        <v>0</v>
      </c>
      <c r="I60" s="1">
        <v>0</v>
      </c>
      <c r="J60" s="3" t="s">
        <v>16</v>
      </c>
      <c r="K60" s="2" t="str">
        <f>J60*199.29</f>
        <v>0</v>
      </c>
      <c r="L60" s="5"/>
    </row>
    <row r="61" spans="1:12" customHeight="1" ht="105" outlineLevel="4">
      <c r="A61" s="1"/>
      <c r="B61" s="1">
        <v>879320</v>
      </c>
      <c r="C61" s="1" t="s">
        <v>211</v>
      </c>
      <c r="D61" s="1" t="s">
        <v>212</v>
      </c>
      <c r="E61" s="2" t="s">
        <v>213</v>
      </c>
      <c r="F61" s="2" t="s">
        <v>214</v>
      </c>
      <c r="G61" s="2" t="s">
        <v>215</v>
      </c>
      <c r="H61" s="2">
        <v>0</v>
      </c>
      <c r="I61" s="1">
        <v>0</v>
      </c>
      <c r="J61" s="3" t="s">
        <v>16</v>
      </c>
      <c r="K61" s="2" t="str">
        <f>J61*3277.80</f>
        <v>0</v>
      </c>
      <c r="L61" s="5"/>
    </row>
    <row r="62" spans="1:12" customHeight="1" ht="105" outlineLevel="4">
      <c r="A62" s="1"/>
      <c r="B62" s="1">
        <v>879321</v>
      </c>
      <c r="C62" s="1" t="s">
        <v>216</v>
      </c>
      <c r="D62" s="1" t="s">
        <v>217</v>
      </c>
      <c r="E62" s="2" t="s">
        <v>218</v>
      </c>
      <c r="F62" s="2" t="s">
        <v>219</v>
      </c>
      <c r="G62" s="2" t="s">
        <v>215</v>
      </c>
      <c r="H62" s="2">
        <v>0</v>
      </c>
      <c r="I62" s="1">
        <v>0</v>
      </c>
      <c r="J62" s="3" t="s">
        <v>16</v>
      </c>
      <c r="K62" s="2" t="str">
        <f>J62*3187.21</f>
        <v>0</v>
      </c>
      <c r="L62" s="5"/>
    </row>
    <row r="63" spans="1:12" customHeight="1" ht="105" outlineLevel="4">
      <c r="A63" s="1"/>
      <c r="B63" s="1">
        <v>879322</v>
      </c>
      <c r="C63" s="1" t="s">
        <v>220</v>
      </c>
      <c r="D63" s="1" t="s">
        <v>221</v>
      </c>
      <c r="E63" s="2" t="s">
        <v>222</v>
      </c>
      <c r="F63" s="2" t="s">
        <v>223</v>
      </c>
      <c r="G63" s="2" t="s">
        <v>215</v>
      </c>
      <c r="H63" s="2">
        <v>0</v>
      </c>
      <c r="I63" s="1">
        <v>0</v>
      </c>
      <c r="J63" s="3" t="s">
        <v>16</v>
      </c>
      <c r="K63" s="2" t="str">
        <f>J63*3294.40</f>
        <v>0</v>
      </c>
      <c r="L63" s="5"/>
    </row>
    <row r="64" spans="1:12" customHeight="1" ht="105" outlineLevel="4">
      <c r="A64" s="1"/>
      <c r="B64" s="1">
        <v>879323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215</v>
      </c>
      <c r="H64" s="2">
        <v>0</v>
      </c>
      <c r="I64" s="1">
        <v>0</v>
      </c>
      <c r="J64" s="3" t="s">
        <v>16</v>
      </c>
      <c r="K64" s="2" t="str">
        <f>J64*3161.54</f>
        <v>0</v>
      </c>
      <c r="L64" s="5"/>
    </row>
    <row r="65" spans="1:12" customHeight="1" ht="105" outlineLevel="4">
      <c r="A65" s="1"/>
      <c r="B65" s="1">
        <v>879324</v>
      </c>
      <c r="C65" s="1" t="s">
        <v>228</v>
      </c>
      <c r="D65" s="1" t="s">
        <v>229</v>
      </c>
      <c r="E65" s="2" t="s">
        <v>226</v>
      </c>
      <c r="F65" s="2" t="s">
        <v>230</v>
      </c>
      <c r="G65" s="2" t="s">
        <v>215</v>
      </c>
      <c r="H65" s="2">
        <v>0</v>
      </c>
      <c r="I65" s="1">
        <v>0</v>
      </c>
      <c r="J65" s="3" t="s">
        <v>16</v>
      </c>
      <c r="K65" s="2" t="str">
        <f>J65*3400.09</f>
        <v>0</v>
      </c>
      <c r="L65" s="5"/>
    </row>
    <row r="66" spans="1:12" customHeight="1" ht="105" outlineLevel="4">
      <c r="A66" s="1"/>
      <c r="B66" s="1">
        <v>879988</v>
      </c>
      <c r="C66" s="1" t="s">
        <v>231</v>
      </c>
      <c r="D66" s="1" t="s">
        <v>232</v>
      </c>
      <c r="E66" s="2" t="s">
        <v>213</v>
      </c>
      <c r="F66" s="2" t="s">
        <v>214</v>
      </c>
      <c r="G66" s="2">
        <v>0</v>
      </c>
      <c r="H66" s="2">
        <v>0</v>
      </c>
      <c r="I66" s="1">
        <v>0</v>
      </c>
      <c r="J66" s="3" t="s">
        <v>16</v>
      </c>
      <c r="K66" s="2" t="str">
        <f>J66*3277.80</f>
        <v>0</v>
      </c>
      <c r="L66" s="5"/>
    </row>
    <row r="67" spans="1:12" customHeight="1" ht="105" outlineLevel="4">
      <c r="A67" s="1"/>
      <c r="B67" s="1">
        <v>879989</v>
      </c>
      <c r="C67" s="1" t="s">
        <v>233</v>
      </c>
      <c r="D67" s="1" t="s">
        <v>234</v>
      </c>
      <c r="E67" s="2" t="s">
        <v>218</v>
      </c>
      <c r="F67" s="2" t="s">
        <v>219</v>
      </c>
      <c r="G67" s="2">
        <v>0</v>
      </c>
      <c r="H67" s="2">
        <v>0</v>
      </c>
      <c r="I67" s="1">
        <v>0</v>
      </c>
      <c r="J67" s="3" t="s">
        <v>16</v>
      </c>
      <c r="K67" s="2" t="str">
        <f>J67*3187.21</f>
        <v>0</v>
      </c>
      <c r="L67" s="5"/>
    </row>
    <row r="68" spans="1:12" customHeight="1" ht="105" outlineLevel="4">
      <c r="A68" s="1"/>
      <c r="B68" s="1">
        <v>879990</v>
      </c>
      <c r="C68" s="1" t="s">
        <v>235</v>
      </c>
      <c r="D68" s="1" t="s">
        <v>236</v>
      </c>
      <c r="E68" s="2" t="s">
        <v>222</v>
      </c>
      <c r="F68" s="2" t="s">
        <v>223</v>
      </c>
      <c r="G68" s="2">
        <v>1</v>
      </c>
      <c r="H68" s="2">
        <v>0</v>
      </c>
      <c r="I68" s="1">
        <v>0</v>
      </c>
      <c r="J68" s="3" t="s">
        <v>16</v>
      </c>
      <c r="K68" s="2" t="str">
        <f>J68*3294.40</f>
        <v>0</v>
      </c>
      <c r="L68" s="5"/>
    </row>
    <row r="69" spans="1:12" customHeight="1" ht="105" outlineLevel="4">
      <c r="A69" s="1"/>
      <c r="B69" s="1">
        <v>879991</v>
      </c>
      <c r="C69" s="1" t="s">
        <v>237</v>
      </c>
      <c r="D69" s="1" t="s">
        <v>238</v>
      </c>
      <c r="E69" s="2" t="s">
        <v>226</v>
      </c>
      <c r="F69" s="2" t="s">
        <v>227</v>
      </c>
      <c r="G69" s="2">
        <v>1</v>
      </c>
      <c r="H69" s="2">
        <v>0</v>
      </c>
      <c r="I69" s="1">
        <v>0</v>
      </c>
      <c r="J69" s="3" t="s">
        <v>16</v>
      </c>
      <c r="K69" s="2" t="str">
        <f>J69*3161.54</f>
        <v>0</v>
      </c>
      <c r="L69" s="5"/>
    </row>
    <row r="70" spans="1:12" customHeight="1" ht="105" outlineLevel="4">
      <c r="A70" s="1"/>
      <c r="B70" s="1">
        <v>879992</v>
      </c>
      <c r="C70" s="1" t="s">
        <v>239</v>
      </c>
      <c r="D70" s="1" t="s">
        <v>240</v>
      </c>
      <c r="E70" s="2" t="s">
        <v>241</v>
      </c>
      <c r="F70" s="2" t="s">
        <v>242</v>
      </c>
      <c r="G70" s="2">
        <v>1</v>
      </c>
      <c r="H70" s="2">
        <v>0</v>
      </c>
      <c r="I70" s="1">
        <v>0</v>
      </c>
      <c r="J70" s="3" t="s">
        <v>16</v>
      </c>
      <c r="K70" s="2" t="str">
        <f>J70*3010.56</f>
        <v>0</v>
      </c>
      <c r="L70" s="5"/>
    </row>
    <row r="71" spans="1:12" customHeight="1" ht="105" outlineLevel="4">
      <c r="A71" s="1"/>
      <c r="B71" s="1">
        <v>879993</v>
      </c>
      <c r="C71" s="1" t="s">
        <v>243</v>
      </c>
      <c r="D71" s="1" t="s">
        <v>244</v>
      </c>
      <c r="E71" s="2" t="s">
        <v>226</v>
      </c>
      <c r="F71" s="2" t="s">
        <v>230</v>
      </c>
      <c r="G71" s="2">
        <v>0</v>
      </c>
      <c r="H71" s="2">
        <v>0</v>
      </c>
      <c r="I71" s="1">
        <v>0</v>
      </c>
      <c r="J71" s="3" t="s">
        <v>16</v>
      </c>
      <c r="K71" s="2" t="str">
        <f>J71*3400.09</f>
        <v>0</v>
      </c>
      <c r="L71" s="5"/>
    </row>
    <row r="72" spans="1:12" customHeight="1" ht="105" outlineLevel="4">
      <c r="A72" s="1"/>
      <c r="B72" s="1">
        <v>879994</v>
      </c>
      <c r="C72" s="1" t="s">
        <v>245</v>
      </c>
      <c r="D72" s="1" t="s">
        <v>246</v>
      </c>
      <c r="E72" s="2" t="s">
        <v>241</v>
      </c>
      <c r="F72" s="2" t="s">
        <v>247</v>
      </c>
      <c r="G72" s="2">
        <v>1</v>
      </c>
      <c r="H72" s="2">
        <v>0</v>
      </c>
      <c r="I72" s="1">
        <v>0</v>
      </c>
      <c r="J72" s="3" t="s">
        <v>16</v>
      </c>
      <c r="K72" s="2" t="str">
        <f>J72*3374.42</f>
        <v>0</v>
      </c>
      <c r="L72" s="5"/>
    </row>
    <row r="73" spans="1:12" customHeight="1" ht="105" outlineLevel="4">
      <c r="A73" s="1"/>
      <c r="B73" s="1">
        <v>879995</v>
      </c>
      <c r="C73" s="1" t="s">
        <v>248</v>
      </c>
      <c r="D73" s="1" t="s">
        <v>249</v>
      </c>
      <c r="E73" s="2" t="s">
        <v>218</v>
      </c>
      <c r="F73" s="2" t="s">
        <v>250</v>
      </c>
      <c r="G73" s="2">
        <v>1</v>
      </c>
      <c r="H73" s="2">
        <v>0</v>
      </c>
      <c r="I73" s="1">
        <v>0</v>
      </c>
      <c r="J73" s="3" t="s">
        <v>16</v>
      </c>
      <c r="K73" s="2" t="str">
        <f>J73*3542.01</f>
        <v>0</v>
      </c>
      <c r="L73" s="5"/>
    </row>
    <row r="74" spans="1:12" customHeight="1" ht="105" outlineLevel="4">
      <c r="A74" s="1"/>
      <c r="B74" s="1">
        <v>879996</v>
      </c>
      <c r="C74" s="1" t="s">
        <v>251</v>
      </c>
      <c r="D74" s="1" t="s">
        <v>252</v>
      </c>
      <c r="E74" s="2" t="s">
        <v>222</v>
      </c>
      <c r="F74" s="2" t="s">
        <v>253</v>
      </c>
      <c r="G74" s="2">
        <v>1</v>
      </c>
      <c r="H74" s="2">
        <v>0</v>
      </c>
      <c r="I74" s="1">
        <v>0</v>
      </c>
      <c r="J74" s="3" t="s">
        <v>16</v>
      </c>
      <c r="K74" s="2" t="str">
        <f>J74*3696.01</f>
        <v>0</v>
      </c>
      <c r="L74" s="5"/>
    </row>
    <row r="75" spans="1:12" customHeight="1" ht="105" outlineLevel="4">
      <c r="A75" s="1"/>
      <c r="B75" s="1">
        <v>879997</v>
      </c>
      <c r="C75" s="1" t="s">
        <v>254</v>
      </c>
      <c r="D75" s="1" t="s">
        <v>255</v>
      </c>
      <c r="E75" s="2" t="s">
        <v>213</v>
      </c>
      <c r="F75" s="2" t="s">
        <v>256</v>
      </c>
      <c r="G75" s="2">
        <v>1</v>
      </c>
      <c r="H75" s="2">
        <v>0</v>
      </c>
      <c r="I75" s="1">
        <v>0</v>
      </c>
      <c r="J75" s="3" t="s">
        <v>16</v>
      </c>
      <c r="K75" s="2" t="str">
        <f>J75*3671.86</f>
        <v>0</v>
      </c>
      <c r="L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27:K27"/>
    <mergeCell ref="A55:K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2026-08-11T05:52:53+03:00</dcterms:created>
  <dcterms:modified xsi:type="dcterms:W3CDTF">2026-08-11T05:52:53+03:00</dcterms:modified>
  <dc:title>Untitled Spreadsheet</dc:title>
  <dc:description/>
  <dc:subject/>
  <cp:keywords/>
  <cp:category/>
</cp:coreProperties>
</file>