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<sst xmlns="http://schemas.openxmlformats.org/spreadsheetml/2006/main" uniqueCount="213">
  <si>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</si>
  <si>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</si>
  <si>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</si>
  <si>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</si>
  <si>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</si>
  <si>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</si>
  <si>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</si>
  <si>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</si>
  <si>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</si>
  <si>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</si>
  <si>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</si>
  <si>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самоочищающиеся</t>
  </si>
  <si>
    <t>Фильтра самоочищающиеся VIEIR</t>
  </si>
  <si>
    <t>FIO-160001</t>
  </si>
  <si>
    <t>JH151</t>
  </si>
  <si>
    <t>фильтр самоочищ. с маном. 1/2" для гор. воды лат. корпус VR (1/10шт)</t>
  </si>
  <si>
    <t>2 419.62 руб.</t>
  </si>
  <si>
    <t>шт</t>
  </si>
  <si>
    <t>FIO-160002</t>
  </si>
  <si>
    <t>JH153</t>
  </si>
  <si>
    <t>фильтр самоочищ. с маном. 3/4" для гор. воды лат. корпус VR (1/10шт)</t>
  </si>
  <si>
    <t>3 589.74 руб.</t>
  </si>
  <si>
    <t>FIO-160003</t>
  </si>
  <si>
    <t>JH155</t>
  </si>
  <si>
    <t>фильтр самоочищ. с маном. 1" для гор. воды лат. корпус VR (1/10шт)</t>
  </si>
  <si>
    <t>4 227.72 руб.</t>
  </si>
  <si>
    <t>FIO-160004</t>
  </si>
  <si>
    <t>JC152</t>
  </si>
  <si>
    <t>фильтр самоочищ. с маном. 1/2" для хол. воды прозрач. корпус VR (1/10шт)</t>
  </si>
  <si>
    <t>2 168.25 руб.</t>
  </si>
  <si>
    <t>FIO-160005</t>
  </si>
  <si>
    <t>JC154</t>
  </si>
  <si>
    <t>фильтр самоочищ. с маном. 3/4" для хол. воды прозрач. корпус VR (1/10шт)</t>
  </si>
  <si>
    <t>3 076.71 руб.</t>
  </si>
  <si>
    <t>FIO-160006</t>
  </si>
  <si>
    <t>JC156</t>
  </si>
  <si>
    <t>фильтр самоочищ. с маном. 1" для хол. воды прозрач. корпус VR (1/10шт)</t>
  </si>
  <si>
    <t>3 702.93 руб.</t>
  </si>
  <si>
    <t>&gt;10</t>
  </si>
  <si>
    <t>FIO-160007</t>
  </si>
  <si>
    <t>JH157</t>
  </si>
  <si>
    <t>фильтр самоочищ. с рег. давления и манометром 1/2" для гор. воды лат.корпус VR (1/10шт)</t>
  </si>
  <si>
    <t>3 097.29 руб.</t>
  </si>
  <si>
    <t>FIO-160008</t>
  </si>
  <si>
    <t>JH159</t>
  </si>
  <si>
    <t>фильтр самоочищ. с рег. давления и манометром 3/4" для гор. воды лат.корпус VR (1/10шт)</t>
  </si>
  <si>
    <t>3 270.75 руб.</t>
  </si>
  <si>
    <t>FIO-160009</t>
  </si>
  <si>
    <t>JC158</t>
  </si>
  <si>
    <t>фильтр самоочищ. с рег. давления и манометром 1/2" для хол. воды прозрач.корпус VR (1/10шт)</t>
  </si>
  <si>
    <t>2 747.43 руб.</t>
  </si>
  <si>
    <t>FIO-160010</t>
  </si>
  <si>
    <t>JC160</t>
  </si>
  <si>
    <t>фильтр самоочищ. с рег. давления и манометром 3/4" для хол. воды прозрач.корпус VR (1/10шт)</t>
  </si>
  <si>
    <t>2 922.36 руб.</t>
  </si>
  <si>
    <t>FIO-160011</t>
  </si>
  <si>
    <t>JH147</t>
  </si>
  <si>
    <t>фильтр самоочищ. свобод. вращения с манометром 1/2" для гор. воды лат.корпус VR (1/1</t>
  </si>
  <si>
    <t>2 956.17 руб.</t>
  </si>
  <si>
    <t>FIO-160012</t>
  </si>
  <si>
    <t>JC148</t>
  </si>
  <si>
    <t xml:space="preserve">фильтр самоочищ. свобод. вращения с манометром 1/2" для хол. воды прозрач.корпус VR </t>
  </si>
  <si>
    <t>2 847.39 руб.</t>
  </si>
  <si>
    <t>FIO-160013</t>
  </si>
  <si>
    <t>VR203</t>
  </si>
  <si>
    <t>сетка для самоочищающегося фильтра VR (1/100шт)</t>
  </si>
  <si>
    <t>83.79 руб.</t>
  </si>
  <si>
    <t>FIO-160014</t>
  </si>
  <si>
    <t>JH157-N</t>
  </si>
  <si>
    <t>Фильтр с регулятором давления и манометром 1/2" для горя. воды НИКЕЛЬ "ViEiR" (10/1шт)</t>
  </si>
  <si>
    <t>3 198.72 руб.</t>
  </si>
  <si>
    <t>FIO-160015</t>
  </si>
  <si>
    <t>JC158-N</t>
  </si>
  <si>
    <t>Фильтр с регулятором давления и манометром 1/2" для холод. воды НИКЕЛЬ "ViEiR" (10/1шт)</t>
  </si>
  <si>
    <t>VER-000211</t>
  </si>
  <si>
    <t>VP162</t>
  </si>
  <si>
    <t>Фильтр поворотный механической очистки с манометром "VER-PRO"(12/1шт)</t>
  </si>
  <si>
    <t>4 011.63 руб.</t>
  </si>
  <si>
    <t>VER-000212</t>
  </si>
  <si>
    <t>VP163</t>
  </si>
  <si>
    <t>Фильтр механической очистки с манометром "VER-PRO" (12/1шт)</t>
  </si>
  <si>
    <t>2 790.06 руб.</t>
  </si>
  <si>
    <t>VER-000540</t>
  </si>
  <si>
    <t>JH161</t>
  </si>
  <si>
    <t>Фильтр с регулятором давления и манометром для горячей воды 3/4" "VIEIR" (15/1шт)</t>
  </si>
  <si>
    <t>VER-000541</t>
  </si>
  <si>
    <t>JC162</t>
  </si>
  <si>
    <t>Фильтр с регулятором давления и манометром для холодной воды 3/4" "VIEIR" (15/1шт)</t>
  </si>
  <si>
    <t>VER-000542</t>
  </si>
  <si>
    <t>JH153-N</t>
  </si>
  <si>
    <t>Фильтр с манометром 3/4" для горячей воды "VIEIR" (8/1шт)</t>
  </si>
  <si>
    <t>3 699.99 руб.</t>
  </si>
  <si>
    <t>VER-000543</t>
  </si>
  <si>
    <t>JH155-N</t>
  </si>
  <si>
    <t>Фильтр с манометром 1" для горячей воды "VIEIR" (8/1шт)</t>
  </si>
  <si>
    <t>4 337.97 руб.</t>
  </si>
  <si>
    <t>VER-000544</t>
  </si>
  <si>
    <t>JC152-N</t>
  </si>
  <si>
    <t>Фильтр с манометром 1/2" для холодной воды "VIEIR" (15/1шт)</t>
  </si>
  <si>
    <t>2 277.03 руб.</t>
  </si>
  <si>
    <t>VER-000644</t>
  </si>
  <si>
    <t>JH151-N</t>
  </si>
  <si>
    <t>Фильтр с манометром 1/2" для горячей воды, никелерованный "VIEIR" (15/1шт)</t>
  </si>
  <si>
    <t>2 569.56 руб.</t>
  </si>
  <si>
    <t>VER-000645</t>
  </si>
  <si>
    <t>JC156-N</t>
  </si>
  <si>
    <t>Фильтр с манометром 1" для холодной воды, прозрачный, никель "VIEIR" (8/1шт)</t>
  </si>
  <si>
    <t>3 802.89 руб.</t>
  </si>
  <si>
    <t>VER-000935</t>
  </si>
  <si>
    <t>JC154-N</t>
  </si>
  <si>
    <t>Фильтр с манометром 3/4" для холодной воды, никелерованный "VIEIR" (8/1шт)</t>
  </si>
  <si>
    <t>VER-001405</t>
  </si>
  <si>
    <t>JC164</t>
  </si>
  <si>
    <t>Фильтр с регулятором давления и манометром для холодной воды 1" (9/1шт)</t>
  </si>
  <si>
    <t>3 266.34 руб.</t>
  </si>
  <si>
    <t>VER-001406</t>
  </si>
  <si>
    <t>JH165</t>
  </si>
  <si>
    <t>Фильтр с регулятором давления и манометром для горячей воды 1" (9/1шт)</t>
  </si>
  <si>
    <t>3 786.72 руб.</t>
  </si>
  <si>
    <t>VER-001407</t>
  </si>
  <si>
    <t>VP166-3</t>
  </si>
  <si>
    <t>Фильтр с манометром и магнитной вставкой 1/2" (12/1шт)</t>
  </si>
  <si>
    <t>3 306.03 руб.</t>
  </si>
  <si>
    <t>VER-001408</t>
  </si>
  <si>
    <t>VP166-4</t>
  </si>
  <si>
    <t>Фильтр с манометром и магнитной вставкой 3/4" (12/1шт)</t>
  </si>
  <si>
    <t>3 711.75 руб.</t>
  </si>
  <si>
    <t>VER-001409</t>
  </si>
  <si>
    <t>VP166-5</t>
  </si>
  <si>
    <t>Фильтр с манометром и магнитной вставкой 1" (12/1шт)</t>
  </si>
  <si>
    <t>3 285.45 руб.</t>
  </si>
  <si>
    <t>VER-001410</t>
  </si>
  <si>
    <t>VP167</t>
  </si>
  <si>
    <t>Фильтр механической очистки с манометром 1" (12/1шт)</t>
  </si>
  <si>
    <t>2 957.64 руб.</t>
  </si>
  <si>
    <t>VER-001411</t>
  </si>
  <si>
    <t>VP168</t>
  </si>
  <si>
    <t>Фильтр механической очистки с манометром 3/4" (12/1шт)</t>
  </si>
  <si>
    <t>3 094.35 руб.</t>
  </si>
  <si>
    <t>VER-001412</t>
  </si>
  <si>
    <t>VP169</t>
  </si>
  <si>
    <t>Фильтр поворотный механической очистки с манометром 3/4" (12/1шт)</t>
  </si>
  <si>
    <t>VER-001413</t>
  </si>
  <si>
    <t>VR256</t>
  </si>
  <si>
    <t>Фильтр механической очистки с автоматической обратной промывкой (12/1шт)</t>
  </si>
  <si>
    <t>5 047.98 руб.</t>
  </si>
  <si>
    <t>VER-001684</t>
  </si>
  <si>
    <t>JC158-REG</t>
  </si>
  <si>
    <t>Фильтр с регулятором давления и манометром 1/2" для холод. воды"ViEiR" (15/1шт)</t>
  </si>
  <si>
    <t>VER-001685</t>
  </si>
  <si>
    <t>JC158N-REG</t>
  </si>
  <si>
    <t>2 815.05 руб.</t>
  </si>
  <si>
    <t>VER-001686</t>
  </si>
  <si>
    <t>JC162-REG</t>
  </si>
  <si>
    <t>VER-001687</t>
  </si>
  <si>
    <t>JC164-REG</t>
  </si>
  <si>
    <t>VER-001688</t>
  </si>
  <si>
    <t>JH157-REG</t>
  </si>
  <si>
    <t>Фильтр с регулятором давления и манометром 1/2" для горя. воды "ViEiR" (15/1шт)</t>
  </si>
  <si>
    <t>VER-001689</t>
  </si>
  <si>
    <t>JH157N-REG</t>
  </si>
  <si>
    <t>VER-001690</t>
  </si>
  <si>
    <t>JH161-REG</t>
  </si>
  <si>
    <t>VER-001691</t>
  </si>
  <si>
    <t>JH165-REG</t>
  </si>
  <si>
    <t>VER-001692</t>
  </si>
  <si>
    <t>JC182</t>
  </si>
  <si>
    <t>Фильтр с регулятором давления и манометром для холодной воды с двумя манометрами 1/2" (10/1шт)</t>
  </si>
  <si>
    <t>3 455.97 руб.</t>
  </si>
  <si>
    <t>VER-001693</t>
  </si>
  <si>
    <t>JC184</t>
  </si>
  <si>
    <t>Фильтр с регулятором давления и манометром для холодной воды с двумя манометрами 3/4" (10/1шт)</t>
  </si>
  <si>
    <t>3 623.55 руб.</t>
  </si>
  <si>
    <t>VER-001694</t>
  </si>
  <si>
    <t>JH181</t>
  </si>
  <si>
    <t>Фильтр с регулятором давления для горячей воды с двумя манометрами 1/2" (10/1шт)</t>
  </si>
  <si>
    <t>3 811.71 руб.</t>
  </si>
  <si>
    <t>VER-001695</t>
  </si>
  <si>
    <t>JH183</t>
  </si>
  <si>
    <t>Фильтр с регулятором давления для горячей воды с двумя манометрами 3/4" (10/1шт)</t>
  </si>
  <si>
    <t>3 980.76 руб.</t>
  </si>
  <si>
    <t>VER-001696</t>
  </si>
  <si>
    <t>JC192</t>
  </si>
  <si>
    <t>Фильтр с регулятором давления и манометром для холодной воды 1/2" (10/1шт)</t>
  </si>
  <si>
    <t>3 332.49 руб.</t>
  </si>
  <si>
    <t>VER-001697</t>
  </si>
  <si>
    <t>JC194</t>
  </si>
  <si>
    <t>Фильтр с регулятором давления и манометром для холодной воды 3/4" (10/1шт)</t>
  </si>
  <si>
    <t>3 495.66 руб.</t>
  </si>
  <si>
    <t>VER-001698</t>
  </si>
  <si>
    <t>JH191</t>
  </si>
  <si>
    <t>Фильтр с регулятором давления и манометром для горячей воды 1/2" (10/1шт)</t>
  </si>
  <si>
    <t>3 936.66 руб.</t>
  </si>
  <si>
    <t>VER-001699</t>
  </si>
  <si>
    <t>JH193</t>
  </si>
  <si>
    <t>Фильтр с регулятором давления и манометром для горячей воды 3/4" (10/1шт)</t>
  </si>
  <si>
    <t>4 004.28 руб.</t>
  </si>
  <si>
    <t>VER-001700</t>
  </si>
  <si>
    <t>JH196</t>
  </si>
  <si>
    <t>Фильтр с обратной промывкой и регулятором давления для горячей воды, с двумя манометрами 1" (5/1шт)</t>
  </si>
  <si>
    <t>13 382.88 руб.</t>
  </si>
  <si>
    <t>VER-001701</t>
  </si>
  <si>
    <t>JC197</t>
  </si>
  <si>
    <t>Фильтр с обратной промывкой и регулятором давления для холодной воды, с двумя манометрами 1" (5/1шт)</t>
  </si>
  <si>
    <t>9 259.53 руб.</t>
  </si>
  <si>
    <t>VER-001702</t>
  </si>
  <si>
    <t>JH198</t>
  </si>
  <si>
    <t>Фильтр с обратной промывкой для горячей воды, с двумя манометрами 1" (5/1шт)</t>
  </si>
  <si>
    <t>12 146.61 руб.</t>
  </si>
  <si>
    <t>VER-001703</t>
  </si>
  <si>
    <t>JC199</t>
  </si>
  <si>
    <t>Фильтр с обратной промывкой для холодной воды, с двумя манометрами  1" (5/1шт)</t>
  </si>
  <si>
    <t>8 333.43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</si>
</sst>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ab7a689_3767_11ea_810f_003048fd731b_a44f70be_a58a_11ee_a526_047c1617b1431.jpeg"/><Relationship Id="rId2" Type="http://schemas.openxmlformats.org/officeDocument/2006/relationships/image" Target="../media/dab7a68b_3767_11ea_810f_003048fd731b_a44f70bf_a58a_11ee_a526_047c1617b1432.jpeg"/><Relationship Id="rId3" Type="http://schemas.openxmlformats.org/officeDocument/2006/relationships/image" Target="../media/dab7a68d_3767_11ea_810f_003048fd731b_a44f70c0_a58a_11ee_a526_047c1617b1433.jpeg"/><Relationship Id="rId4" Type="http://schemas.openxmlformats.org/officeDocument/2006/relationships/image" Target="../media/dab7a68f_3767_11ea_810f_003048fd731b_a44f70b8_a58a_11ee_a526_047c1617b1434.jpeg"/><Relationship Id="rId5" Type="http://schemas.openxmlformats.org/officeDocument/2006/relationships/image" Target="../media/dab7a691_3767_11ea_810f_003048fd731b_a44f70b9_a58a_11ee_a526_047c1617b1435.jpeg"/><Relationship Id="rId6" Type="http://schemas.openxmlformats.org/officeDocument/2006/relationships/image" Target="../media/dab7a693_3767_11ea_810f_003048fd731b_a44f70ba_a58a_11ee_a526_047c1617b1436.jpeg"/><Relationship Id="rId7" Type="http://schemas.openxmlformats.org/officeDocument/2006/relationships/image" Target="../media/dab7a695_3767_11ea_810f_003048fd731b_a44f70c1_a58a_11ee_a526_047c1617b1437.jpeg"/><Relationship Id="rId8" Type="http://schemas.openxmlformats.org/officeDocument/2006/relationships/image" Target="../media/dab7a697_3767_11ea_810f_003048fd731b_a44f70c2_a58a_11ee_a526_047c1617b1438.jpeg"/><Relationship Id="rId9" Type="http://schemas.openxmlformats.org/officeDocument/2006/relationships/image" Target="../media/dab7a699_3767_11ea_810f_003048fd731b_1b5db46c_f93d_11ef_a6ea_047c1617b1439.jpeg"/><Relationship Id="rId10" Type="http://schemas.openxmlformats.org/officeDocument/2006/relationships/image" Target="../media/dab7a69b_3767_11ea_810f_003048fd731b_a44f70bc_a58a_11ee_a526_047c1617b14310.jpeg"/><Relationship Id="rId11" Type="http://schemas.openxmlformats.org/officeDocument/2006/relationships/image" Target="../media/dab7a69d_3767_11ea_810f_003048fd731b_a44f70bd_a58a_11ee_a526_047c1617b14311.jpeg"/><Relationship Id="rId12" Type="http://schemas.openxmlformats.org/officeDocument/2006/relationships/image" Target="../media/dab7a69f_3767_11ea_810f_003048fd731b_1b5db465_f93d_11ef_a6ea_047c1617b14312.jpeg"/><Relationship Id="rId13" Type="http://schemas.openxmlformats.org/officeDocument/2006/relationships/image" Target="../media/dab7a6a1_3767_11ea_810f_003048fd731b_a44f70c7_a58a_11ee_a526_047c1617b14313.jpeg"/><Relationship Id="rId14" Type="http://schemas.openxmlformats.org/officeDocument/2006/relationships/image" Target="../media/0b44dd49_0c78_11ec_8321_003048fd731b_1b5db475_f93d_11ef_a6ea_047c1617b14314.jpeg"/><Relationship Id="rId15" Type="http://schemas.openxmlformats.org/officeDocument/2006/relationships/image" Target="../media/0b44dd4b_0c78_11ec_8321_003048fd731b_1b5db46d_f93d_11ef_a6ea_047c1617b14315.jpeg"/><Relationship Id="rId16" Type="http://schemas.openxmlformats.org/officeDocument/2006/relationships/image" Target="../media/d0d91a75_7762_11ec_a212_00259070b487_a44f70c4_a58a_11ee_a526_047c1617b14316.jpeg"/><Relationship Id="rId17" Type="http://schemas.openxmlformats.org/officeDocument/2006/relationships/image" Target="../media/d0d91a77_7762_11ec_a212_00259070b487_a44f70c5_a58a_11ee_a526_047c1617b14317.jpeg"/><Relationship Id="rId18" Type="http://schemas.openxmlformats.org/officeDocument/2006/relationships/image" Target="../media/e3f40c12_5308_11ee_a4bb_047c1617b143_0a6f3a85_310d_11f1_a89b_047c1617b14318.jpeg"/><Relationship Id="rId19" Type="http://schemas.openxmlformats.org/officeDocument/2006/relationships/image" Target="../media/e3f40c14_5308_11ee_a4bb_047c1617b143_0a6f3a89_310d_11f1_a89b_047c1617b14319.jpeg"/><Relationship Id="rId20" Type="http://schemas.openxmlformats.org/officeDocument/2006/relationships/image" Target="../media/e3f40c16_5308_11ee_a4bb_047c1617b143_6b95d43d_5a46_11f0_a775_047c1617b14320.jpeg"/><Relationship Id="rId21" Type="http://schemas.openxmlformats.org/officeDocument/2006/relationships/image" Target="../media/e3f40c18_5308_11ee_a4bb_047c1617b143_6b95d440_5a46_11f0_a775_047c1617b14321.jpeg"/><Relationship Id="rId22" Type="http://schemas.openxmlformats.org/officeDocument/2006/relationships/image" Target="../media/e3f40c1a_5308_11ee_a4bb_047c1617b143_1b5db466_f93d_11ef_a6ea_047c1617b14322.jpeg"/><Relationship Id="rId23" Type="http://schemas.openxmlformats.org/officeDocument/2006/relationships/image" Target="../media/d882db0c_72af_11ee_a4e3_047c1617b143_6b95d43a_5a46_11f0_a775_047c1617b14323.jpeg"/><Relationship Id="rId24" Type="http://schemas.openxmlformats.org/officeDocument/2006/relationships/image" Target="../media/d882db0e_72af_11ee_a4e3_047c1617b143_1b5db469_f93d_11ef_a6ea_047c1617b14324.jpeg"/><Relationship Id="rId25" Type="http://schemas.openxmlformats.org/officeDocument/2006/relationships/image" Target="../media/1f13c3ff_37d2_11ef_a5e9_047c1617b143_14e1e153_f93d_11ef_a6ea_047c1617b14325.jpeg"/><Relationship Id="rId26" Type="http://schemas.openxmlformats.org/officeDocument/2006/relationships/image" Target="../media/9182be46_eeb6_11ef_a6dd_047c1617b143_21d4f655_793a_11f0_a79f_047c1617b14326.jpeg"/><Relationship Id="rId27" Type="http://schemas.openxmlformats.org/officeDocument/2006/relationships/image" Target="../media/9182be48_eeb6_11ef_a6dd_047c1617b143_21d4f650_793a_11f0_a79f_047c1617b14327.jpeg"/><Relationship Id="rId28" Type="http://schemas.openxmlformats.org/officeDocument/2006/relationships/image" Target="../media/9182be4a_eeb6_11ef_a6dd_047c1617b143_21d4f64a_793a_11f0_a79f_047c1617b14328.jpeg"/><Relationship Id="rId29" Type="http://schemas.openxmlformats.org/officeDocument/2006/relationships/image" Target="../media/9182be4c_eeb6_11ef_a6dd_047c1617b143_21d4f64d_793a_11f0_a79f_047c1617b14329.jpeg"/><Relationship Id="rId30" Type="http://schemas.openxmlformats.org/officeDocument/2006/relationships/image" Target="../media/9182be4e_eeb6_11ef_a6dd_047c1617b143_21d4f647_793a_11f0_a79f_047c1617b14330.jpeg"/><Relationship Id="rId31" Type="http://schemas.openxmlformats.org/officeDocument/2006/relationships/image" Target="../media/9182be50_eeb6_11ef_a6dd_047c1617b143_21d4f642_793a_11f0_a79f_047c1617b14331.jpeg"/><Relationship Id="rId32" Type="http://schemas.openxmlformats.org/officeDocument/2006/relationships/image" Target="../media/9182be52_eeb6_11ef_a6dd_047c1617b143_21d4f643_793a_11f0_a79f_047c1617b14332.jpeg"/><Relationship Id="rId33" Type="http://schemas.openxmlformats.org/officeDocument/2006/relationships/image" Target="../media/9182be54_eeb6_11ef_a6dd_047c1617b143_21d4f644_793a_11f0_a79f_047c1617b14333.jpeg"/><Relationship Id="rId34" Type="http://schemas.openxmlformats.org/officeDocument/2006/relationships/image" Target="../media/9182be56_eeb6_11ef_a6dd_047c1617b143_21d4f641_793a_11f0_a79f_047c1617b14334.jpeg"/><Relationship Id="rId35" Type="http://schemas.openxmlformats.org/officeDocument/2006/relationships/image" Target="../media/16fb134d_9712_11f0_a7c5_047c1617b143_cc52da0c_c375_11f0_a800_047c1617b14335.jpeg"/><Relationship Id="rId36" Type="http://schemas.openxmlformats.org/officeDocument/2006/relationships/image" Target="../media/16fb134f_9712_11f0_a7c5_047c1617b143_cc52da0f_c375_11f0_a800_047c1617b14336.jpeg"/><Relationship Id="rId37" Type="http://schemas.openxmlformats.org/officeDocument/2006/relationships/image" Target="../media/16fb1351_9712_11f0_a7c5_047c1617b143_ab7d8fb7_d05b_11f0_a810_047c1617b14337.jpeg"/><Relationship Id="rId38" Type="http://schemas.openxmlformats.org/officeDocument/2006/relationships/image" Target="../media/16fb1353_9712_11f0_a7c5_047c1617b143_ab7d8fb8_d05b_11f0_a810_047c1617b14338.jpeg"/><Relationship Id="rId39" Type="http://schemas.openxmlformats.org/officeDocument/2006/relationships/image" Target="../media/16fb1355_9712_11f0_a7c5_047c1617b143_cc52da06_c375_11f0_a800_047c1617b14339.jpeg"/><Relationship Id="rId40" Type="http://schemas.openxmlformats.org/officeDocument/2006/relationships/image" Target="../media/16fb1357_9712_11f0_a7c5_047c1617b143_cc52da09_c375_11f0_a800_047c1617b14340.jpeg"/><Relationship Id="rId41" Type="http://schemas.openxmlformats.org/officeDocument/2006/relationships/image" Target="../media/16fb1359_9712_11f0_a7c5_047c1617b143_cc52da04_c375_11f0_a800_047c1617b14341.jpeg"/><Relationship Id="rId42" Type="http://schemas.openxmlformats.org/officeDocument/2006/relationships/image" Target="../media/16fb135b_9712_11f0_a7c5_047c1617b143_cc52da05_c375_11f0_a800_047c1617b14342.jpeg"/><Relationship Id="rId43" Type="http://schemas.openxmlformats.org/officeDocument/2006/relationships/image" Target="../media/16fb135d_9712_11f0_a7c5_047c1617b143_cc52d9fe_c375_11f0_a800_047c1617b14343.jpeg"/><Relationship Id="rId44" Type="http://schemas.openxmlformats.org/officeDocument/2006/relationships/image" Target="../media/16fb135f_9712_11f0_a7c5_047c1617b143_cc52da01_c375_11f0_a800_047c1617b14344.jpeg"/><Relationship Id="rId45" Type="http://schemas.openxmlformats.org/officeDocument/2006/relationships/image" Target="../media/16fb1361_9712_11f0_a7c5_047c1617b143_cc52d9f8_c375_11f0_a800_047c1617b14345.jpeg"/><Relationship Id="rId46" Type="http://schemas.openxmlformats.org/officeDocument/2006/relationships/image" Target="../media/16fb1363_9712_11f0_a7c5_047c1617b143_cc52d9fb_c375_11f0_a800_047c1617b1434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5" name="Image_47" descr="Image_47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6" name="Image_48" descr="Image_48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7" name="Image_49" descr="Image_49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8" name="Image_50" descr="Image_50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39" name="Image_51" descr="Image_51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0" name="Image_52" descr="Image_52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1" name="Image_53" descr="Image_53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2" name="Image_54" descr="Image_5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3" name="Image_55" descr="Image_55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4" name="Image_56" descr="Image_5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5" name="Image_57" descr="Image_5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6" name="Image_58" descr="Image_5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824574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>
        <v>0</v>
      </c>
      <c r="I5" s="1">
        <v>0</v>
      </c>
      <c r="J5" s="3" t="s">
        <v>17</v>
      </c>
      <c r="K5" s="2" t="str">
        <f>J5*2419.62</f>
        <v>0</v>
      </c>
      <c r="L5" s="5"/>
    </row>
    <row r="6" spans="1:12" customHeight="1" ht="105" outlineLevel="4">
      <c r="A6" s="1"/>
      <c r="B6" s="1">
        <v>824575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10</v>
      </c>
      <c r="H6" s="2">
        <v>0</v>
      </c>
      <c r="I6" s="1">
        <v>0</v>
      </c>
      <c r="J6" s="3" t="s">
        <v>17</v>
      </c>
      <c r="K6" s="2" t="str">
        <f>J6*3589.74</f>
        <v>0</v>
      </c>
      <c r="L6" s="5"/>
    </row>
    <row r="7" spans="1:12" customHeight="1" ht="105" outlineLevel="4">
      <c r="A7" s="1"/>
      <c r="B7" s="1">
        <v>824576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7</v>
      </c>
      <c r="H7" s="2">
        <v>0</v>
      </c>
      <c r="I7" s="1">
        <v>0</v>
      </c>
      <c r="J7" s="3" t="s">
        <v>17</v>
      </c>
      <c r="K7" s="2" t="str">
        <f>J7*4227.72</f>
        <v>0</v>
      </c>
      <c r="L7" s="5"/>
    </row>
    <row r="8" spans="1:12" customHeight="1" ht="105" outlineLevel="4">
      <c r="A8" s="1"/>
      <c r="B8" s="1">
        <v>824577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4</v>
      </c>
      <c r="H8" s="2">
        <v>0</v>
      </c>
      <c r="I8" s="1">
        <v>0</v>
      </c>
      <c r="J8" s="3" t="s">
        <v>17</v>
      </c>
      <c r="K8" s="2" t="str">
        <f>J8*2168.25</f>
        <v>0</v>
      </c>
      <c r="L8" s="5"/>
    </row>
    <row r="9" spans="1:12" customHeight="1" ht="105" outlineLevel="4">
      <c r="A9" s="1"/>
      <c r="B9" s="1">
        <v>824578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8</v>
      </c>
      <c r="H9" s="2">
        <v>0</v>
      </c>
      <c r="I9" s="1">
        <v>0</v>
      </c>
      <c r="J9" s="3" t="s">
        <v>17</v>
      </c>
      <c r="K9" s="2" t="str">
        <f>J9*3076.71</f>
        <v>0</v>
      </c>
      <c r="L9" s="5"/>
    </row>
    <row r="10" spans="1:12" customHeight="1" ht="105" outlineLevel="4">
      <c r="A10" s="1"/>
      <c r="B10" s="1">
        <v>824579</v>
      </c>
      <c r="C10" s="1" t="s">
        <v>34</v>
      </c>
      <c r="D10" s="1" t="s">
        <v>35</v>
      </c>
      <c r="E10" s="2" t="s">
        <v>36</v>
      </c>
      <c r="F10" s="2" t="s">
        <v>37</v>
      </c>
      <c r="G10" s="2" t="s">
        <v>38</v>
      </c>
      <c r="H10" s="2">
        <v>0</v>
      </c>
      <c r="I10" s="1">
        <v>0</v>
      </c>
      <c r="J10" s="3" t="s">
        <v>17</v>
      </c>
      <c r="K10" s="2" t="str">
        <f>J10*3702.93</f>
        <v>0</v>
      </c>
      <c r="L10" s="5"/>
    </row>
    <row r="11" spans="1:12" customHeight="1" ht="105" outlineLevel="4">
      <c r="A11" s="1"/>
      <c r="B11" s="1">
        <v>824580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1</v>
      </c>
      <c r="H11" s="2">
        <v>0</v>
      </c>
      <c r="I11" s="1">
        <v>0</v>
      </c>
      <c r="J11" s="3" t="s">
        <v>17</v>
      </c>
      <c r="K11" s="2" t="str">
        <f>J11*3097.29</f>
        <v>0</v>
      </c>
      <c r="L11" s="5"/>
    </row>
    <row r="12" spans="1:12" customHeight="1" ht="105" outlineLevel="4">
      <c r="A12" s="1"/>
      <c r="B12" s="1">
        <v>824581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>
        <v>0</v>
      </c>
      <c r="I12" s="1">
        <v>0</v>
      </c>
      <c r="J12" s="3" t="s">
        <v>17</v>
      </c>
      <c r="K12" s="2" t="str">
        <f>J12*3270.75</f>
        <v>0</v>
      </c>
      <c r="L12" s="5"/>
    </row>
    <row r="13" spans="1:12" customHeight="1" ht="105" outlineLevel="4">
      <c r="A13" s="1"/>
      <c r="B13" s="1">
        <v>824582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1</v>
      </c>
      <c r="H13" s="2">
        <v>0</v>
      </c>
      <c r="I13" s="1">
        <v>0</v>
      </c>
      <c r="J13" s="3" t="s">
        <v>17</v>
      </c>
      <c r="K13" s="2" t="str">
        <f>J13*2747.43</f>
        <v>0</v>
      </c>
      <c r="L13" s="5"/>
    </row>
    <row r="14" spans="1:12" customHeight="1" ht="105" outlineLevel="4">
      <c r="A14" s="1"/>
      <c r="B14" s="1">
        <v>824583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17</v>
      </c>
      <c r="K14" s="2" t="str">
        <f>J14*2922.36</f>
        <v>0</v>
      </c>
      <c r="L14" s="5"/>
    </row>
    <row r="15" spans="1:12" customHeight="1" ht="105" outlineLevel="4">
      <c r="A15" s="1"/>
      <c r="B15" s="1">
        <v>824584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0</v>
      </c>
      <c r="I15" s="1">
        <v>0</v>
      </c>
      <c r="J15" s="3" t="s">
        <v>17</v>
      </c>
      <c r="K15" s="2" t="str">
        <f>J15*2956.17</f>
        <v>0</v>
      </c>
      <c r="L15" s="5"/>
    </row>
    <row r="16" spans="1:12" customHeight="1" ht="105" outlineLevel="4">
      <c r="A16" s="1"/>
      <c r="B16" s="1">
        <v>824585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0</v>
      </c>
      <c r="I16" s="1">
        <v>0</v>
      </c>
      <c r="J16" s="3" t="s">
        <v>17</v>
      </c>
      <c r="K16" s="2" t="str">
        <f>J16*2847.39</f>
        <v>0</v>
      </c>
      <c r="L16" s="5"/>
    </row>
    <row r="17" spans="1:12" customHeight="1" ht="105" outlineLevel="4">
      <c r="A17" s="1"/>
      <c r="B17" s="1">
        <v>824586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7</v>
      </c>
      <c r="H17" s="2">
        <v>0</v>
      </c>
      <c r="I17" s="1">
        <v>0</v>
      </c>
      <c r="J17" s="3" t="s">
        <v>17</v>
      </c>
      <c r="K17" s="2" t="str">
        <f>J17*83.79</f>
        <v>0</v>
      </c>
      <c r="L17" s="5"/>
    </row>
    <row r="18" spans="1:12" customHeight="1" ht="105" outlineLevel="4">
      <c r="A18" s="1"/>
      <c r="B18" s="1">
        <v>837118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4</v>
      </c>
      <c r="H18" s="2">
        <v>0</v>
      </c>
      <c r="I18" s="1">
        <v>0</v>
      </c>
      <c r="J18" s="3" t="s">
        <v>17</v>
      </c>
      <c r="K18" s="2" t="str">
        <f>J18*3198.72</f>
        <v>0</v>
      </c>
      <c r="L18" s="5"/>
    </row>
    <row r="19" spans="1:12" customHeight="1" ht="105" outlineLevel="4">
      <c r="A19" s="1"/>
      <c r="B19" s="1">
        <v>837119</v>
      </c>
      <c r="C19" s="1" t="s">
        <v>71</v>
      </c>
      <c r="D19" s="1" t="s">
        <v>72</v>
      </c>
      <c r="E19" s="2" t="s">
        <v>73</v>
      </c>
      <c r="F19" s="2" t="s">
        <v>50</v>
      </c>
      <c r="G19" s="2" t="s">
        <v>38</v>
      </c>
      <c r="H19" s="2">
        <v>0</v>
      </c>
      <c r="I19" s="1">
        <v>0</v>
      </c>
      <c r="J19" s="3" t="s">
        <v>17</v>
      </c>
      <c r="K19" s="2" t="str">
        <f>J19*2747.43</f>
        <v>0</v>
      </c>
      <c r="L19" s="5"/>
    </row>
    <row r="20" spans="1:12" customHeight="1" ht="105" outlineLevel="4">
      <c r="A20" s="1"/>
      <c r="B20" s="1">
        <v>839812</v>
      </c>
      <c r="C20" s="1" t="s">
        <v>74</v>
      </c>
      <c r="D20" s="1" t="s">
        <v>75</v>
      </c>
      <c r="E20" s="2" t="s">
        <v>76</v>
      </c>
      <c r="F20" s="2" t="s">
        <v>77</v>
      </c>
      <c r="G20" s="2" t="s">
        <v>38</v>
      </c>
      <c r="H20" s="2">
        <v>0</v>
      </c>
      <c r="I20" s="1">
        <v>0</v>
      </c>
      <c r="J20" s="3" t="s">
        <v>17</v>
      </c>
      <c r="K20" s="2" t="str">
        <f>J20*4011.63</f>
        <v>0</v>
      </c>
      <c r="L20" s="5"/>
    </row>
    <row r="21" spans="1:12" customHeight="1" ht="105" outlineLevel="4">
      <c r="A21" s="1"/>
      <c r="B21" s="1">
        <v>839813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0</v>
      </c>
      <c r="H21" s="2">
        <v>0</v>
      </c>
      <c r="I21" s="1">
        <v>0</v>
      </c>
      <c r="J21" s="3" t="s">
        <v>17</v>
      </c>
      <c r="K21" s="2" t="str">
        <f>J21*2790.06</f>
        <v>0</v>
      </c>
      <c r="L21" s="5"/>
    </row>
    <row r="22" spans="1:12" customHeight="1" ht="105" outlineLevel="4">
      <c r="A22" s="1"/>
      <c r="B22" s="1">
        <v>879957</v>
      </c>
      <c r="C22" s="1" t="s">
        <v>82</v>
      </c>
      <c r="D22" s="1" t="s">
        <v>83</v>
      </c>
      <c r="E22" s="2" t="s">
        <v>84</v>
      </c>
      <c r="F22" s="2" t="s">
        <v>46</v>
      </c>
      <c r="G22" s="2">
        <v>0</v>
      </c>
      <c r="H22" s="2">
        <v>0</v>
      </c>
      <c r="I22" s="1">
        <v>0</v>
      </c>
      <c r="J22" s="3" t="s">
        <v>17</v>
      </c>
      <c r="K22" s="2" t="str">
        <f>J22*3270.75</f>
        <v>0</v>
      </c>
      <c r="L22" s="5"/>
    </row>
    <row r="23" spans="1:12" customHeight="1" ht="105" outlineLevel="4">
      <c r="A23" s="1"/>
      <c r="B23" s="1">
        <v>879958</v>
      </c>
      <c r="C23" s="1" t="s">
        <v>85</v>
      </c>
      <c r="D23" s="1" t="s">
        <v>86</v>
      </c>
      <c r="E23" s="2" t="s">
        <v>87</v>
      </c>
      <c r="F23" s="2" t="s">
        <v>54</v>
      </c>
      <c r="G23" s="2">
        <v>0</v>
      </c>
      <c r="H23" s="2">
        <v>0</v>
      </c>
      <c r="I23" s="1">
        <v>0</v>
      </c>
      <c r="J23" s="3" t="s">
        <v>17</v>
      </c>
      <c r="K23" s="2" t="str">
        <f>J23*2922.36</f>
        <v>0</v>
      </c>
      <c r="L23" s="5"/>
    </row>
    <row r="24" spans="1:12" customHeight="1" ht="105" outlineLevel="4">
      <c r="A24" s="1"/>
      <c r="B24" s="1">
        <v>879959</v>
      </c>
      <c r="C24" s="1" t="s">
        <v>88</v>
      </c>
      <c r="D24" s="1" t="s">
        <v>89</v>
      </c>
      <c r="E24" s="2" t="s">
        <v>90</v>
      </c>
      <c r="F24" s="2" t="s">
        <v>91</v>
      </c>
      <c r="G24" s="2">
        <v>0</v>
      </c>
      <c r="H24" s="2">
        <v>0</v>
      </c>
      <c r="I24" s="1">
        <v>0</v>
      </c>
      <c r="J24" s="3" t="s">
        <v>17</v>
      </c>
      <c r="K24" s="2" t="str">
        <f>J24*3699.99</f>
        <v>0</v>
      </c>
      <c r="L24" s="5"/>
    </row>
    <row r="25" spans="1:12" customHeight="1" ht="105" outlineLevel="4">
      <c r="A25" s="1"/>
      <c r="B25" s="1">
        <v>879960</v>
      </c>
      <c r="C25" s="1" t="s">
        <v>92</v>
      </c>
      <c r="D25" s="1" t="s">
        <v>93</v>
      </c>
      <c r="E25" s="2" t="s">
        <v>94</v>
      </c>
      <c r="F25" s="2" t="s">
        <v>95</v>
      </c>
      <c r="G25" s="2">
        <v>9</v>
      </c>
      <c r="H25" s="2">
        <v>0</v>
      </c>
      <c r="I25" s="1">
        <v>0</v>
      </c>
      <c r="J25" s="3" t="s">
        <v>17</v>
      </c>
      <c r="K25" s="2" t="str">
        <f>J25*4337.97</f>
        <v>0</v>
      </c>
      <c r="L25" s="5"/>
    </row>
    <row r="26" spans="1:12" customHeight="1" ht="105" outlineLevel="4">
      <c r="A26" s="1"/>
      <c r="B26" s="1">
        <v>879961</v>
      </c>
      <c r="C26" s="1" t="s">
        <v>96</v>
      </c>
      <c r="D26" s="1" t="s">
        <v>97</v>
      </c>
      <c r="E26" s="2" t="s">
        <v>98</v>
      </c>
      <c r="F26" s="2" t="s">
        <v>99</v>
      </c>
      <c r="G26" s="2">
        <v>0</v>
      </c>
      <c r="H26" s="2">
        <v>0</v>
      </c>
      <c r="I26" s="1">
        <v>0</v>
      </c>
      <c r="J26" s="3" t="s">
        <v>17</v>
      </c>
      <c r="K26" s="2" t="str">
        <f>J26*2277.03</f>
        <v>0</v>
      </c>
      <c r="L26" s="5"/>
    </row>
    <row r="27" spans="1:12" customHeight="1" ht="105" outlineLevel="4">
      <c r="A27" s="1"/>
      <c r="B27" s="1">
        <v>880054</v>
      </c>
      <c r="C27" s="1" t="s">
        <v>100</v>
      </c>
      <c r="D27" s="1" t="s">
        <v>101</v>
      </c>
      <c r="E27" s="2" t="s">
        <v>102</v>
      </c>
      <c r="F27" s="2" t="s">
        <v>103</v>
      </c>
      <c r="G27" s="2" t="s">
        <v>38</v>
      </c>
      <c r="H27" s="2">
        <v>0</v>
      </c>
      <c r="I27" s="1">
        <v>0</v>
      </c>
      <c r="J27" s="3" t="s">
        <v>17</v>
      </c>
      <c r="K27" s="2" t="str">
        <f>J27*2569.56</f>
        <v>0</v>
      </c>
      <c r="L27" s="5"/>
    </row>
    <row r="28" spans="1:12" customHeight="1" ht="105" outlineLevel="4">
      <c r="A28" s="1"/>
      <c r="B28" s="1">
        <v>880055</v>
      </c>
      <c r="C28" s="1" t="s">
        <v>104</v>
      </c>
      <c r="D28" s="1" t="s">
        <v>105</v>
      </c>
      <c r="E28" s="2" t="s">
        <v>106</v>
      </c>
      <c r="F28" s="2" t="s">
        <v>107</v>
      </c>
      <c r="G28" s="2">
        <v>5</v>
      </c>
      <c r="H28" s="2">
        <v>0</v>
      </c>
      <c r="I28" s="1">
        <v>0</v>
      </c>
      <c r="J28" s="3" t="s">
        <v>17</v>
      </c>
      <c r="K28" s="2" t="str">
        <f>J28*3802.89</f>
        <v>0</v>
      </c>
      <c r="L28" s="5"/>
    </row>
    <row r="29" spans="1:12" customHeight="1" ht="105" outlineLevel="4">
      <c r="A29" s="1"/>
      <c r="B29" s="1">
        <v>884660</v>
      </c>
      <c r="C29" s="1" t="s">
        <v>108</v>
      </c>
      <c r="D29" s="1" t="s">
        <v>109</v>
      </c>
      <c r="E29" s="2" t="s">
        <v>110</v>
      </c>
      <c r="F29" s="2" t="s">
        <v>42</v>
      </c>
      <c r="G29" s="2">
        <v>9</v>
      </c>
      <c r="H29" s="2">
        <v>0</v>
      </c>
      <c r="I29" s="1">
        <v>0</v>
      </c>
      <c r="J29" s="3" t="s">
        <v>17</v>
      </c>
      <c r="K29" s="2" t="str">
        <f>J29*3097.29</f>
        <v>0</v>
      </c>
      <c r="L29" s="5"/>
    </row>
    <row r="30" spans="1:12" customHeight="1" ht="105" outlineLevel="4">
      <c r="A30" s="1"/>
      <c r="B30" s="1">
        <v>886004</v>
      </c>
      <c r="C30" s="1" t="s">
        <v>111</v>
      </c>
      <c r="D30" s="1" t="s">
        <v>112</v>
      </c>
      <c r="E30" s="2" t="s">
        <v>113</v>
      </c>
      <c r="F30" s="2" t="s">
        <v>114</v>
      </c>
      <c r="G30" s="2">
        <v>2</v>
      </c>
      <c r="H30" s="2">
        <v>0</v>
      </c>
      <c r="I30" s="1">
        <v>0</v>
      </c>
      <c r="J30" s="3" t="s">
        <v>17</v>
      </c>
      <c r="K30" s="2" t="str">
        <f>J30*3266.34</f>
        <v>0</v>
      </c>
      <c r="L30" s="5"/>
    </row>
    <row r="31" spans="1:12" customHeight="1" ht="105" outlineLevel="4">
      <c r="A31" s="1"/>
      <c r="B31" s="1">
        <v>886005</v>
      </c>
      <c r="C31" s="1" t="s">
        <v>115</v>
      </c>
      <c r="D31" s="1" t="s">
        <v>116</v>
      </c>
      <c r="E31" s="2" t="s">
        <v>117</v>
      </c>
      <c r="F31" s="2" t="s">
        <v>118</v>
      </c>
      <c r="G31" s="2">
        <v>2</v>
      </c>
      <c r="H31" s="2">
        <v>0</v>
      </c>
      <c r="I31" s="1">
        <v>0</v>
      </c>
      <c r="J31" s="3" t="s">
        <v>17</v>
      </c>
      <c r="K31" s="2" t="str">
        <f>J31*3786.72</f>
        <v>0</v>
      </c>
      <c r="L31" s="5"/>
    </row>
    <row r="32" spans="1:12" customHeight="1" ht="105" outlineLevel="4">
      <c r="A32" s="1"/>
      <c r="B32" s="1">
        <v>886006</v>
      </c>
      <c r="C32" s="1" t="s">
        <v>119</v>
      </c>
      <c r="D32" s="1" t="s">
        <v>120</v>
      </c>
      <c r="E32" s="2" t="s">
        <v>121</v>
      </c>
      <c r="F32" s="2" t="s">
        <v>122</v>
      </c>
      <c r="G32" s="2">
        <v>4</v>
      </c>
      <c r="H32" s="2">
        <v>0</v>
      </c>
      <c r="I32" s="1">
        <v>0</v>
      </c>
      <c r="J32" s="3" t="s">
        <v>17</v>
      </c>
      <c r="K32" s="2" t="str">
        <f>J32*3306.03</f>
        <v>0</v>
      </c>
      <c r="L32" s="5"/>
    </row>
    <row r="33" spans="1:12" customHeight="1" ht="105" outlineLevel="4">
      <c r="A33" s="1"/>
      <c r="B33" s="1">
        <v>886007</v>
      </c>
      <c r="C33" s="1" t="s">
        <v>123</v>
      </c>
      <c r="D33" s="1" t="s">
        <v>124</v>
      </c>
      <c r="E33" s="2" t="s">
        <v>125</v>
      </c>
      <c r="F33" s="2" t="s">
        <v>126</v>
      </c>
      <c r="G33" s="2">
        <v>1</v>
      </c>
      <c r="H33" s="2">
        <v>0</v>
      </c>
      <c r="I33" s="1">
        <v>0</v>
      </c>
      <c r="J33" s="3" t="s">
        <v>17</v>
      </c>
      <c r="K33" s="2" t="str">
        <f>J33*3711.75</f>
        <v>0</v>
      </c>
      <c r="L33" s="5"/>
    </row>
    <row r="34" spans="1:12" customHeight="1" ht="105" outlineLevel="4">
      <c r="A34" s="1"/>
      <c r="B34" s="1">
        <v>886008</v>
      </c>
      <c r="C34" s="1" t="s">
        <v>127</v>
      </c>
      <c r="D34" s="1" t="s">
        <v>128</v>
      </c>
      <c r="E34" s="2" t="s">
        <v>129</v>
      </c>
      <c r="F34" s="2" t="s">
        <v>130</v>
      </c>
      <c r="G34" s="2">
        <v>1</v>
      </c>
      <c r="H34" s="2">
        <v>0</v>
      </c>
      <c r="I34" s="1">
        <v>0</v>
      </c>
      <c r="J34" s="3" t="s">
        <v>17</v>
      </c>
      <c r="K34" s="2" t="str">
        <f>J34*3285.45</f>
        <v>0</v>
      </c>
      <c r="L34" s="5"/>
    </row>
    <row r="35" spans="1:12" customHeight="1" ht="105" outlineLevel="4">
      <c r="A35" s="1"/>
      <c r="B35" s="1">
        <v>886009</v>
      </c>
      <c r="C35" s="1" t="s">
        <v>131</v>
      </c>
      <c r="D35" s="1" t="s">
        <v>132</v>
      </c>
      <c r="E35" s="2" t="s">
        <v>133</v>
      </c>
      <c r="F35" s="2" t="s">
        <v>134</v>
      </c>
      <c r="G35" s="2">
        <v>2</v>
      </c>
      <c r="H35" s="2">
        <v>0</v>
      </c>
      <c r="I35" s="1">
        <v>0</v>
      </c>
      <c r="J35" s="3" t="s">
        <v>17</v>
      </c>
      <c r="K35" s="2" t="str">
        <f>J35*2957.64</f>
        <v>0</v>
      </c>
      <c r="L35" s="5"/>
    </row>
    <row r="36" spans="1:12" customHeight="1" ht="105" outlineLevel="4">
      <c r="A36" s="1"/>
      <c r="B36" s="1">
        <v>886010</v>
      </c>
      <c r="C36" s="1" t="s">
        <v>135</v>
      </c>
      <c r="D36" s="1" t="s">
        <v>136</v>
      </c>
      <c r="E36" s="2" t="s">
        <v>137</v>
      </c>
      <c r="F36" s="2" t="s">
        <v>138</v>
      </c>
      <c r="G36" s="2">
        <v>3</v>
      </c>
      <c r="H36" s="2">
        <v>0</v>
      </c>
      <c r="I36" s="1">
        <v>0</v>
      </c>
      <c r="J36" s="3" t="s">
        <v>17</v>
      </c>
      <c r="K36" s="2" t="str">
        <f>J36*3094.35</f>
        <v>0</v>
      </c>
      <c r="L36" s="5"/>
    </row>
    <row r="37" spans="1:12" customHeight="1" ht="105" outlineLevel="4">
      <c r="A37" s="1"/>
      <c r="B37" s="1">
        <v>886011</v>
      </c>
      <c r="C37" s="1" t="s">
        <v>139</v>
      </c>
      <c r="D37" s="1" t="s">
        <v>140</v>
      </c>
      <c r="E37" s="2" t="s">
        <v>141</v>
      </c>
      <c r="F37" s="2" t="s">
        <v>25</v>
      </c>
      <c r="G37" s="2">
        <v>3</v>
      </c>
      <c r="H37" s="2">
        <v>0</v>
      </c>
      <c r="I37" s="1">
        <v>0</v>
      </c>
      <c r="J37" s="3" t="s">
        <v>17</v>
      </c>
      <c r="K37" s="2" t="str">
        <f>J37*4227.72</f>
        <v>0</v>
      </c>
      <c r="L37" s="5"/>
    </row>
    <row r="38" spans="1:12" customHeight="1" ht="105" outlineLevel="4">
      <c r="A38" s="1"/>
      <c r="B38" s="1">
        <v>886012</v>
      </c>
      <c r="C38" s="1" t="s">
        <v>142</v>
      </c>
      <c r="D38" s="1" t="s">
        <v>143</v>
      </c>
      <c r="E38" s="2" t="s">
        <v>144</v>
      </c>
      <c r="F38" s="2" t="s">
        <v>145</v>
      </c>
      <c r="G38" s="2">
        <v>2</v>
      </c>
      <c r="H38" s="2">
        <v>0</v>
      </c>
      <c r="I38" s="1">
        <v>0</v>
      </c>
      <c r="J38" s="3" t="s">
        <v>17</v>
      </c>
      <c r="K38" s="2" t="str">
        <f>J38*5047.98</f>
        <v>0</v>
      </c>
      <c r="L38" s="5"/>
    </row>
    <row r="39" spans="1:12" outlineLevel="4">
      <c r="A39" s="1"/>
      <c r="B39" s="1">
        <v>955785</v>
      </c>
      <c r="C39" s="1" t="s">
        <v>146</v>
      </c>
      <c r="D39" s="1" t="s">
        <v>147</v>
      </c>
      <c r="E39" s="2" t="s">
        <v>148</v>
      </c>
      <c r="F39" s="2" t="s">
        <v>50</v>
      </c>
      <c r="G39" s="2">
        <v>4</v>
      </c>
      <c r="H39" s="2">
        <v>0</v>
      </c>
      <c r="I39" s="1">
        <v>0</v>
      </c>
      <c r="J39" s="3" t="s">
        <v>17</v>
      </c>
      <c r="K39" s="2" t="str">
        <f>J39*2747.43</f>
        <v>0</v>
      </c>
      <c r="L39" s="5"/>
    </row>
    <row r="40" spans="1:12" outlineLevel="4">
      <c r="A40" s="1"/>
      <c r="B40" s="1">
        <v>955786</v>
      </c>
      <c r="C40" s="1" t="s">
        <v>149</v>
      </c>
      <c r="D40" s="1" t="s">
        <v>150</v>
      </c>
      <c r="E40" s="2" t="s">
        <v>73</v>
      </c>
      <c r="F40" s="2" t="s">
        <v>151</v>
      </c>
      <c r="G40" s="2">
        <v>4</v>
      </c>
      <c r="H40" s="2">
        <v>0</v>
      </c>
      <c r="I40" s="1">
        <v>0</v>
      </c>
      <c r="J40" s="3" t="s">
        <v>17</v>
      </c>
      <c r="K40" s="2" t="str">
        <f>J40*2815.05</f>
        <v>0</v>
      </c>
      <c r="L40" s="5"/>
    </row>
    <row r="41" spans="1:12" outlineLevel="4">
      <c r="A41" s="1"/>
      <c r="B41" s="1">
        <v>955787</v>
      </c>
      <c r="C41" s="1" t="s">
        <v>152</v>
      </c>
      <c r="D41" s="1" t="s">
        <v>153</v>
      </c>
      <c r="E41" s="2" t="s">
        <v>87</v>
      </c>
      <c r="F41" s="2" t="s">
        <v>54</v>
      </c>
      <c r="G41" s="2">
        <v>2</v>
      </c>
      <c r="H41" s="2">
        <v>0</v>
      </c>
      <c r="I41" s="1">
        <v>0</v>
      </c>
      <c r="J41" s="3" t="s">
        <v>17</v>
      </c>
      <c r="K41" s="2" t="str">
        <f>J41*2922.36</f>
        <v>0</v>
      </c>
      <c r="L41" s="5"/>
    </row>
    <row r="42" spans="1:12" outlineLevel="4">
      <c r="A42" s="1"/>
      <c r="B42" s="1">
        <v>955788</v>
      </c>
      <c r="C42" s="1" t="s">
        <v>154</v>
      </c>
      <c r="D42" s="1" t="s">
        <v>155</v>
      </c>
      <c r="E42" s="2" t="s">
        <v>113</v>
      </c>
      <c r="F42" s="2" t="s">
        <v>114</v>
      </c>
      <c r="G42" s="2">
        <v>2</v>
      </c>
      <c r="H42" s="2">
        <v>0</v>
      </c>
      <c r="I42" s="1">
        <v>0</v>
      </c>
      <c r="J42" s="3" t="s">
        <v>17</v>
      </c>
      <c r="K42" s="2" t="str">
        <f>J42*3266.34</f>
        <v>0</v>
      </c>
      <c r="L42" s="5"/>
    </row>
    <row r="43" spans="1:12" outlineLevel="4">
      <c r="A43" s="1"/>
      <c r="B43" s="1">
        <v>955789</v>
      </c>
      <c r="C43" s="1" t="s">
        <v>156</v>
      </c>
      <c r="D43" s="1" t="s">
        <v>157</v>
      </c>
      <c r="E43" s="2" t="s">
        <v>158</v>
      </c>
      <c r="F43" s="2" t="s">
        <v>42</v>
      </c>
      <c r="G43" s="2">
        <v>2</v>
      </c>
      <c r="H43" s="2">
        <v>0</v>
      </c>
      <c r="I43" s="1">
        <v>0</v>
      </c>
      <c r="J43" s="3" t="s">
        <v>17</v>
      </c>
      <c r="K43" s="2" t="str">
        <f>J43*3097.29</f>
        <v>0</v>
      </c>
      <c r="L43" s="5"/>
    </row>
    <row r="44" spans="1:12" outlineLevel="4">
      <c r="A44" s="1"/>
      <c r="B44" s="1">
        <v>955790</v>
      </c>
      <c r="C44" s="1" t="s">
        <v>159</v>
      </c>
      <c r="D44" s="1" t="s">
        <v>160</v>
      </c>
      <c r="E44" s="2" t="s">
        <v>69</v>
      </c>
      <c r="F44" s="2" t="s">
        <v>70</v>
      </c>
      <c r="G44" s="2">
        <v>4</v>
      </c>
      <c r="H44" s="2">
        <v>0</v>
      </c>
      <c r="I44" s="1">
        <v>0</v>
      </c>
      <c r="J44" s="3" t="s">
        <v>17</v>
      </c>
      <c r="K44" s="2" t="str">
        <f>J44*3198.72</f>
        <v>0</v>
      </c>
      <c r="L44" s="5"/>
    </row>
    <row r="45" spans="1:12" outlineLevel="4">
      <c r="A45" s="1"/>
      <c r="B45" s="1">
        <v>955791</v>
      </c>
      <c r="C45" s="1" t="s">
        <v>161</v>
      </c>
      <c r="D45" s="1" t="s">
        <v>162</v>
      </c>
      <c r="E45" s="2" t="s">
        <v>84</v>
      </c>
      <c r="F45" s="2" t="s">
        <v>46</v>
      </c>
      <c r="G45" s="2">
        <v>6</v>
      </c>
      <c r="H45" s="2">
        <v>0</v>
      </c>
      <c r="I45" s="1">
        <v>0</v>
      </c>
      <c r="J45" s="3" t="s">
        <v>17</v>
      </c>
      <c r="K45" s="2" t="str">
        <f>J45*3270.75</f>
        <v>0</v>
      </c>
      <c r="L45" s="5"/>
    </row>
    <row r="46" spans="1:12" outlineLevel="4">
      <c r="A46" s="1"/>
      <c r="B46" s="1">
        <v>955792</v>
      </c>
      <c r="C46" s="1" t="s">
        <v>163</v>
      </c>
      <c r="D46" s="1" t="s">
        <v>164</v>
      </c>
      <c r="E46" s="2" t="s">
        <v>117</v>
      </c>
      <c r="F46" s="2" t="s">
        <v>118</v>
      </c>
      <c r="G46" s="2">
        <v>2</v>
      </c>
      <c r="H46" s="2">
        <v>0</v>
      </c>
      <c r="I46" s="1">
        <v>0</v>
      </c>
      <c r="J46" s="3" t="s">
        <v>17</v>
      </c>
      <c r="K46" s="2" t="str">
        <f>J46*3786.72</f>
        <v>0</v>
      </c>
      <c r="L46" s="5"/>
    </row>
    <row r="47" spans="1:12" customHeight="1" ht="105" outlineLevel="4">
      <c r="A47" s="1"/>
      <c r="B47" s="1">
        <v>955793</v>
      </c>
      <c r="C47" s="1" t="s">
        <v>165</v>
      </c>
      <c r="D47" s="1" t="s">
        <v>166</v>
      </c>
      <c r="E47" s="2" t="s">
        <v>167</v>
      </c>
      <c r="F47" s="2" t="s">
        <v>168</v>
      </c>
      <c r="G47" s="2">
        <v>3</v>
      </c>
      <c r="H47" s="2">
        <v>0</v>
      </c>
      <c r="I47" s="1">
        <v>0</v>
      </c>
      <c r="J47" s="3" t="s">
        <v>17</v>
      </c>
      <c r="K47" s="2" t="str">
        <f>J47*3455.97</f>
        <v>0</v>
      </c>
      <c r="L47" s="5"/>
    </row>
    <row r="48" spans="1:12" customHeight="1" ht="105" outlineLevel="4">
      <c r="A48" s="1"/>
      <c r="B48" s="1">
        <v>955794</v>
      </c>
      <c r="C48" s="1" t="s">
        <v>169</v>
      </c>
      <c r="D48" s="1" t="s">
        <v>170</v>
      </c>
      <c r="E48" s="2" t="s">
        <v>171</v>
      </c>
      <c r="F48" s="2" t="s">
        <v>172</v>
      </c>
      <c r="G48" s="2">
        <v>2</v>
      </c>
      <c r="H48" s="2">
        <v>0</v>
      </c>
      <c r="I48" s="1">
        <v>0</v>
      </c>
      <c r="J48" s="3" t="s">
        <v>17</v>
      </c>
      <c r="K48" s="2" t="str">
        <f>J48*3623.55</f>
        <v>0</v>
      </c>
      <c r="L48" s="5"/>
    </row>
    <row r="49" spans="1:12" customHeight="1" ht="105" outlineLevel="4">
      <c r="A49" s="1"/>
      <c r="B49" s="1">
        <v>955795</v>
      </c>
      <c r="C49" s="1" t="s">
        <v>173</v>
      </c>
      <c r="D49" s="1" t="s">
        <v>174</v>
      </c>
      <c r="E49" s="2" t="s">
        <v>175</v>
      </c>
      <c r="F49" s="2" t="s">
        <v>176</v>
      </c>
      <c r="G49" s="2">
        <v>3</v>
      </c>
      <c r="H49" s="2">
        <v>0</v>
      </c>
      <c r="I49" s="1">
        <v>0</v>
      </c>
      <c r="J49" s="3" t="s">
        <v>17</v>
      </c>
      <c r="K49" s="2" t="str">
        <f>J49*3811.71</f>
        <v>0</v>
      </c>
      <c r="L49" s="5"/>
    </row>
    <row r="50" spans="1:12" customHeight="1" ht="105" outlineLevel="4">
      <c r="A50" s="1"/>
      <c r="B50" s="1">
        <v>955796</v>
      </c>
      <c r="C50" s="1" t="s">
        <v>177</v>
      </c>
      <c r="D50" s="1" t="s">
        <v>178</v>
      </c>
      <c r="E50" s="2" t="s">
        <v>179</v>
      </c>
      <c r="F50" s="2" t="s">
        <v>180</v>
      </c>
      <c r="G50" s="2">
        <v>2</v>
      </c>
      <c r="H50" s="2">
        <v>0</v>
      </c>
      <c r="I50" s="1">
        <v>0</v>
      </c>
      <c r="J50" s="3" t="s">
        <v>17</v>
      </c>
      <c r="K50" s="2" t="str">
        <f>J50*3980.76</f>
        <v>0</v>
      </c>
      <c r="L50" s="5"/>
    </row>
    <row r="51" spans="1:12" customHeight="1" ht="105" outlineLevel="4">
      <c r="A51" s="1"/>
      <c r="B51" s="1">
        <v>955797</v>
      </c>
      <c r="C51" s="1" t="s">
        <v>181</v>
      </c>
      <c r="D51" s="1" t="s">
        <v>182</v>
      </c>
      <c r="E51" s="2" t="s">
        <v>183</v>
      </c>
      <c r="F51" s="2" t="s">
        <v>184</v>
      </c>
      <c r="G51" s="2">
        <v>4</v>
      </c>
      <c r="H51" s="2">
        <v>0</v>
      </c>
      <c r="I51" s="1">
        <v>0</v>
      </c>
      <c r="J51" s="3" t="s">
        <v>17</v>
      </c>
      <c r="K51" s="2" t="str">
        <f>J51*3332.49</f>
        <v>0</v>
      </c>
      <c r="L51" s="5"/>
    </row>
    <row r="52" spans="1:12" customHeight="1" ht="105" outlineLevel="4">
      <c r="A52" s="1"/>
      <c r="B52" s="1">
        <v>955798</v>
      </c>
      <c r="C52" s="1" t="s">
        <v>185</v>
      </c>
      <c r="D52" s="1" t="s">
        <v>186</v>
      </c>
      <c r="E52" s="2" t="s">
        <v>187</v>
      </c>
      <c r="F52" s="2" t="s">
        <v>188</v>
      </c>
      <c r="G52" s="2">
        <v>2</v>
      </c>
      <c r="H52" s="2">
        <v>0</v>
      </c>
      <c r="I52" s="1">
        <v>0</v>
      </c>
      <c r="J52" s="3" t="s">
        <v>17</v>
      </c>
      <c r="K52" s="2" t="str">
        <f>J52*3495.66</f>
        <v>0</v>
      </c>
      <c r="L52" s="5"/>
    </row>
    <row r="53" spans="1:12" customHeight="1" ht="105" outlineLevel="4">
      <c r="A53" s="1"/>
      <c r="B53" s="1">
        <v>955799</v>
      </c>
      <c r="C53" s="1" t="s">
        <v>189</v>
      </c>
      <c r="D53" s="1" t="s">
        <v>190</v>
      </c>
      <c r="E53" s="2" t="s">
        <v>191</v>
      </c>
      <c r="F53" s="2" t="s">
        <v>192</v>
      </c>
      <c r="G53" s="2">
        <v>2</v>
      </c>
      <c r="H53" s="2">
        <v>0</v>
      </c>
      <c r="I53" s="1">
        <v>0</v>
      </c>
      <c r="J53" s="3" t="s">
        <v>17</v>
      </c>
      <c r="K53" s="2" t="str">
        <f>J53*3936.66</f>
        <v>0</v>
      </c>
      <c r="L53" s="5"/>
    </row>
    <row r="54" spans="1:12" customHeight="1" ht="105" outlineLevel="4">
      <c r="A54" s="1"/>
      <c r="B54" s="1">
        <v>955800</v>
      </c>
      <c r="C54" s="1" t="s">
        <v>193</v>
      </c>
      <c r="D54" s="1" t="s">
        <v>194</v>
      </c>
      <c r="E54" s="2" t="s">
        <v>195</v>
      </c>
      <c r="F54" s="2" t="s">
        <v>196</v>
      </c>
      <c r="G54" s="2">
        <v>2</v>
      </c>
      <c r="H54" s="2">
        <v>0</v>
      </c>
      <c r="I54" s="1">
        <v>0</v>
      </c>
      <c r="J54" s="3" t="s">
        <v>17</v>
      </c>
      <c r="K54" s="2" t="str">
        <f>J54*4004.28</f>
        <v>0</v>
      </c>
      <c r="L54" s="5"/>
    </row>
    <row r="55" spans="1:12" customHeight="1" ht="105" outlineLevel="4">
      <c r="A55" s="1"/>
      <c r="B55" s="1">
        <v>955801</v>
      </c>
      <c r="C55" s="1" t="s">
        <v>197</v>
      </c>
      <c r="D55" s="1" t="s">
        <v>198</v>
      </c>
      <c r="E55" s="2" t="s">
        <v>199</v>
      </c>
      <c r="F55" s="2" t="s">
        <v>200</v>
      </c>
      <c r="G55" s="2">
        <v>2</v>
      </c>
      <c r="H55" s="2">
        <v>0</v>
      </c>
      <c r="I55" s="1">
        <v>0</v>
      </c>
      <c r="J55" s="3" t="s">
        <v>17</v>
      </c>
      <c r="K55" s="2" t="str">
        <f>J55*13382.88</f>
        <v>0</v>
      </c>
      <c r="L55" s="5"/>
    </row>
    <row r="56" spans="1:12" customHeight="1" ht="105" outlineLevel="4">
      <c r="A56" s="1"/>
      <c r="B56" s="1">
        <v>955802</v>
      </c>
      <c r="C56" s="1" t="s">
        <v>201</v>
      </c>
      <c r="D56" s="1" t="s">
        <v>202</v>
      </c>
      <c r="E56" s="2" t="s">
        <v>203</v>
      </c>
      <c r="F56" s="2" t="s">
        <v>204</v>
      </c>
      <c r="G56" s="2">
        <v>2</v>
      </c>
      <c r="H56" s="2">
        <v>0</v>
      </c>
      <c r="I56" s="1">
        <v>0</v>
      </c>
      <c r="J56" s="3" t="s">
        <v>17</v>
      </c>
      <c r="K56" s="2" t="str">
        <f>J56*9259.53</f>
        <v>0</v>
      </c>
      <c r="L56" s="5"/>
    </row>
    <row r="57" spans="1:12" customHeight="1" ht="105" outlineLevel="4">
      <c r="A57" s="1"/>
      <c r="B57" s="1">
        <v>955803</v>
      </c>
      <c r="C57" s="1" t="s">
        <v>205</v>
      </c>
      <c r="D57" s="1" t="s">
        <v>206</v>
      </c>
      <c r="E57" s="2" t="s">
        <v>207</v>
      </c>
      <c r="F57" s="2" t="s">
        <v>208</v>
      </c>
      <c r="G57" s="2">
        <v>0</v>
      </c>
      <c r="H57" s="2">
        <v>0</v>
      </c>
      <c r="I57" s="1">
        <v>0</v>
      </c>
      <c r="J57" s="3" t="s">
        <v>17</v>
      </c>
      <c r="K57" s="2" t="str">
        <f>J57*12146.61</f>
        <v>0</v>
      </c>
      <c r="L57" s="5"/>
    </row>
    <row r="58" spans="1:12" customHeight="1" ht="105" outlineLevel="4">
      <c r="A58" s="1"/>
      <c r="B58" s="1">
        <v>955804</v>
      </c>
      <c r="C58" s="1" t="s">
        <v>209</v>
      </c>
      <c r="D58" s="1" t="s">
        <v>210</v>
      </c>
      <c r="E58" s="2" t="s">
        <v>211</v>
      </c>
      <c r="F58" s="2" t="s">
        <v>212</v>
      </c>
      <c r="G58" s="2">
        <v>1</v>
      </c>
      <c r="H58" s="2">
        <v>0</v>
      </c>
      <c r="I58" s="1">
        <v>0</v>
      </c>
      <c r="J58" s="3" t="s">
        <v>17</v>
      </c>
      <c r="K58" s="2" t="str">
        <f>J58*8333.43</f>
        <v>0</v>
      </c>
      <c r="L5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2026-06-22T07:42:08+03:00</dcterms:created>
  <dcterms:modified xsi:type="dcterms:W3CDTF">2026-06-22T07:42:08+03:00</dcterms:modified>
  <dc:title>Untitled Spreadsheet</dc:title>
  <dc:description/>
  <dc:subject/>
  <cp:keywords/>
  <cp:category/>
</cp:coreProperties>
</file>