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<sst xmlns="http://schemas.openxmlformats.org/spreadsheetml/2006/main" uniqueCount="230">
  <si>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</si>
  <si>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</si>
  <si>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</si>
  <si>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</si>
  <si>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</si>
  <si>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</si>
  <si>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</si>
  <si>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</si>
  <si>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</si>
  <si>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</si>
  <si>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</si>
  <si>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</si>
  <si>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</si>
  <si>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(нерж сталь)</t>
  </si>
  <si>
    <t>SMS-180711</t>
  </si>
  <si>
    <t>EZA4-D090MG</t>
  </si>
  <si>
    <t>смеситель для кух. мойки ГРАФИТ с пов. изл, ø35, нерж. сталь, гайка EZA4-D090MG</t>
  </si>
  <si>
    <t>2 553.29 руб.</t>
  </si>
  <si>
    <t>шт</t>
  </si>
  <si>
    <t>SMS-180729</t>
  </si>
  <si>
    <t>EZA4-D090YB</t>
  </si>
  <si>
    <t>см-ль для кух. мойки с пов. изл, ø35,  нерж. сталь, цвет ЧЕРНЫЙ МАТОВЫЙ, гайка корона</t>
  </si>
  <si>
    <t>2 005.40 руб.</t>
  </si>
  <si>
    <t>SMS-290024</t>
  </si>
  <si>
    <t>EZA4-A090</t>
  </si>
  <si>
    <t>смеситель для кух. мойки с гофр. пов. изл, ø35, нерж. Сталь, гайка EZA4-A090</t>
  </si>
  <si>
    <t>2 406.48 руб.</t>
  </si>
  <si>
    <t>&gt;25</t>
  </si>
  <si>
    <t>SMS-290025</t>
  </si>
  <si>
    <t>EZA4-B090</t>
  </si>
  <si>
    <t>смеситель для кух. мойки с пов. изл, ø35, нерж. Сталь, гайка EZA4-B090</t>
  </si>
  <si>
    <t>2 377.73 руб.</t>
  </si>
  <si>
    <t>SMS-290026</t>
  </si>
  <si>
    <t>EZA4-C090</t>
  </si>
  <si>
    <t>смеситель для кух. мойки с пов. изл, ø35, нерж. Сталь, гайка EZA4-C090</t>
  </si>
  <si>
    <t>2 647.13 руб.</t>
  </si>
  <si>
    <t>SMS-290027</t>
  </si>
  <si>
    <t>EZA4-D090</t>
  </si>
  <si>
    <t>смеситель для кух. мойки с пов. изл, ø35, нерж. Сталь, гайка EZA4-D090</t>
  </si>
  <si>
    <t>1 752.65 руб.</t>
  </si>
  <si>
    <t>SMS-290028</t>
  </si>
  <si>
    <t>EZA4-F090KB</t>
  </si>
  <si>
    <t>смеситель для кух. мойки с гофр. Изл., ø35, нерж. Сталь, гайка, черный EZA4-F090KB</t>
  </si>
  <si>
    <t>2 613.84 руб.</t>
  </si>
  <si>
    <t>SMS-290029</t>
  </si>
  <si>
    <t>EZA4-F090GY</t>
  </si>
  <si>
    <t>смеситель для кух. мойки с гофр. Изл., ø35, нерж. Сталь, гайка, серый EZA4-F090GY</t>
  </si>
  <si>
    <t>&gt;10</t>
  </si>
  <si>
    <t>SMS-290030</t>
  </si>
  <si>
    <t>EZA4-F090GN</t>
  </si>
  <si>
    <t>смеситель для кух. мойки с гофр. Изл., ø35, нерж. Сталь, гайка, зеленый EZA4-F090GN</t>
  </si>
  <si>
    <t>SMS-290031</t>
  </si>
  <si>
    <t>EZA4-F090BU</t>
  </si>
  <si>
    <t>смеситель для кух. мойки с гофр. Изл., ø35, нерж. Сталь, гайка, голубой EZA4-F090BU</t>
  </si>
  <si>
    <t>SMS-290032</t>
  </si>
  <si>
    <t>JAT4-A094</t>
  </si>
  <si>
    <t>смеситель для кух. мойки с пов. изл, ø35, нерж. cталь, JAT4-A094</t>
  </si>
  <si>
    <t>2 753.08 руб.</t>
  </si>
  <si>
    <t>SMS-290033</t>
  </si>
  <si>
    <t>JAT18-A094</t>
  </si>
  <si>
    <t>смеситель для кух. мойки с доп. вытяжным изливом, нерж. Сталь, гайка JAT18-A094</t>
  </si>
  <si>
    <t>5 761.94 руб.</t>
  </si>
  <si>
    <t>SMS-290034</t>
  </si>
  <si>
    <t>SOL14-A630</t>
  </si>
  <si>
    <t>Моно смеситель, крепление на гайке SOL14-A630</t>
  </si>
  <si>
    <t>1 816.21 руб.</t>
  </si>
  <si>
    <t>SMS-290035</t>
  </si>
  <si>
    <t>SOL15-A630</t>
  </si>
  <si>
    <t>Моно смеситель, крепление на гайке SOL15-A630</t>
  </si>
  <si>
    <t>1 442.38 руб.</t>
  </si>
  <si>
    <t>SMS-290052</t>
  </si>
  <si>
    <t>KOP4-A094</t>
  </si>
  <si>
    <t>смеситель для кух. мойки ХРОМ с пов. изл, ø35, нерж. сталь, гайка KOP4-A094</t>
  </si>
  <si>
    <t>2 792.43 руб.</t>
  </si>
  <si>
    <t>SMS-290060</t>
  </si>
  <si>
    <t>EZA4-F090KW</t>
  </si>
  <si>
    <t>см-ль для кух. мойки с гофр. Изл., ø35, нерж. Сталь, гайка, белый EZA4-F090KW</t>
  </si>
  <si>
    <t>SMS-290061</t>
  </si>
  <si>
    <t>EZA4-D090GY</t>
  </si>
  <si>
    <t>- см-ль для кух. мойки с пов. изл, ø35,  мат. нерж. сталь, цвет СЕРЫЙ, мат., гайка EZA4-D090GY</t>
  </si>
  <si>
    <t>2 418.26 руб.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</si>
  <si>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</si>
  <si>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</si>
  <si>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</si>
  <si>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</si>
  <si>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</si>
  <si>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</si>
  <si>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</si>
  <si>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</si>
  <si>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</si>
  <si>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</si>
  <si>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</si>
  <si>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</si>
  <si>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</si>
  <si>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</si>
  <si>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</si>
  <si>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</si>
  <si>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</si>
  <si>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</si>
  <si>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</si>
  <si>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</si>
  <si>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</si>
  <si>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</si>
  <si>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</si>
  <si>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</si>
  <si>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</si>
  <si>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</si>
  <si>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</si>
  <si>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</si>
  <si>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</si>
  <si>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</si>
  <si>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</si>
  <si>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</si>
  <si>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</si>
  <si>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</si>
  <si>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</si>
  <si>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</si>
  <si>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</si>
  <si>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</si>
  <si>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</si>
  <si>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</si>
  <si>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</si>
  <si>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</si>
  <si>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</si>
  <si>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</si>
  <si>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</si>
  <si>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</si>
  <si>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</si>
  <si>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</si>
  <si>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</si>
  <si>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</si>
  <si>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</si>
  <si>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</si>
  <si>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</si>
  <si>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</si>
  <si>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</si>
  <si>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</si>
  <si>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</si>
  <si>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</si>
  <si>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</si>
  <si>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</si>
  <si>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</si>
  <si>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</si>
  <si>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</si>
  <si>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</si>
  <si>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</si>
  <si>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</si>
  <si>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</si>
  <si>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</si>
  <si>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</si>
  <si>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</si>
  <si>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</si>
  <si>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</si>
  <si>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</si>
  <si>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</si>
  <si>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</si>
  <si>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</si>
  <si>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</si>
  <si>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</si>
  <si>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</si>
  <si>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</si>
  <si>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</si>
  <si>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</si>
  <si>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</si>
  <si>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</si>
  <si>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</si>
  <si>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</si>
  <si>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</si>
  <si>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</si>
  <si>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</si>
  <si>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</si>
  <si>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</si>
  <si>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</si>
  <si>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</si>
  <si>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</si>
  <si>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</si>
  <si>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</si>
  <si>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</si>
  <si>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</si>
  <si>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</si>
  <si>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</si>
  <si>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</si>
  <si>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</si>
  <si>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</si>
  <si>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</si>
  <si>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</si>
  <si>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</si>
  <si>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</si>
  <si>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</si>
  <si>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</si>
  <si>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</si>
  <si>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</si>
  <si>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</si>
  <si>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</si>
  <si>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</si>
  <si>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</si>
  <si>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</si>
  <si>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&gt;50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</si>
  <si>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</si>
  <si>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</si>
  <si>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</si>
  <si>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</si>
  <si>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</si>
  <si>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</si>
  <si>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</si>
  <si>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</si>
  <si>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</si>
  <si>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</si>
  <si>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</si>
  <si>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</si>
  <si>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</si>
  <si>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</si>
  <si>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</si>
  <si>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</si>
  <si>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</si>
  <si>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</si>
  <si>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</si>
  <si>
    <t>Смесители для кухни SOLONE (ABS пластик)</t>
  </si>
  <si>
    <t>SMS-180751</t>
  </si>
  <si>
    <t>PLA-4101</t>
  </si>
  <si>
    <t>Смеситель ABS пластик для кух.мойки, картридж ø35, гайка,  БЕЛЫЙ мат, БЕЗ подводки (1/16шт)</t>
  </si>
  <si>
    <t>893.83 руб.</t>
  </si>
  <si>
    <t>SMS-180756</t>
  </si>
  <si>
    <t>PLA-4102</t>
  </si>
  <si>
    <t>Смеситель ABS пластик для кух.мойки, картридж ø35, гайка,  ХРОМ, БЕЗ подводки (1/16шт)</t>
  </si>
  <si>
    <t>952.31 руб.</t>
  </si>
  <si>
    <t>SMS-180759</t>
  </si>
  <si>
    <t>LAP4-B030</t>
  </si>
  <si>
    <t>Смеситель ABS пластик для кух.мойки, кер. (1/2) 180°, гайка,  БЕЛЫЙ мат, БЕЗ подводки (1/20шт)</t>
  </si>
  <si>
    <t>557.49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</si>
</sst>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b79ff40_fe7c_11ec_a2d8_00259070b487_a73d6bc4_3fbb_11ef_a5f3_047c1617b1431.png"/><Relationship Id="rId2" Type="http://schemas.openxmlformats.org/officeDocument/2006/relationships/image" Target="../media/288d8b70_3e0f_11ef_a5f1_047c1617b143_14e1e0a2_f93d_11ef_a6ea_047c1617b1432.jpeg"/><Relationship Id="rId3" Type="http://schemas.openxmlformats.org/officeDocument/2006/relationships/image" Target="../media/6af2c754_ad62_11ea_813b_003048fd731b_cfa9716f_7e65_11eb_8259_003048fd731b3.jpeg"/><Relationship Id="rId4" Type="http://schemas.openxmlformats.org/officeDocument/2006/relationships/image" Target="../media/6af2c756_ad62_11ea_813b_003048fd731b_cfa97170_7e65_11eb_8259_003048fd731b4.jpeg"/><Relationship Id="rId5" Type="http://schemas.openxmlformats.org/officeDocument/2006/relationships/image" Target="../media/6af2c758_ad62_11ea_813b_003048fd731b_cfa97171_7e65_11eb_8259_003048fd731b5.jpeg"/><Relationship Id="rId6" Type="http://schemas.openxmlformats.org/officeDocument/2006/relationships/image" Target="../media/6af2c75a_ad62_11ea_813b_003048fd731b_cfa97172_7e65_11eb_8259_003048fd731b6.jpeg"/><Relationship Id="rId7" Type="http://schemas.openxmlformats.org/officeDocument/2006/relationships/image" Target="../media/6af2c75c_ad62_11ea_813b_003048fd731b_cfa97173_7e65_11eb_8259_003048fd731b7.jpeg"/><Relationship Id="rId8" Type="http://schemas.openxmlformats.org/officeDocument/2006/relationships/image" Target="../media/6af2c75e_ad62_11ea_813b_003048fd731b_cfa97174_7e65_11eb_8259_003048fd731b8.jpeg"/><Relationship Id="rId9" Type="http://schemas.openxmlformats.org/officeDocument/2006/relationships/image" Target="../media/6af2c760_ad62_11ea_813b_003048fd731b_a73d6bc8_3fbb_11ef_a5f3_047c1617b1439.png"/><Relationship Id="rId10" Type="http://schemas.openxmlformats.org/officeDocument/2006/relationships/image" Target="../media/6af2c762_ad62_11ea_813b_003048fd731b_cfa97176_7e65_11eb_8259_003048fd731b10.jpeg"/><Relationship Id="rId11" Type="http://schemas.openxmlformats.org/officeDocument/2006/relationships/image" Target="../media/6af2c764_ad62_11ea_813b_003048fd731b_cfa97177_7e65_11eb_8259_003048fd731b11.jpeg"/><Relationship Id="rId12" Type="http://schemas.openxmlformats.org/officeDocument/2006/relationships/image" Target="../media/6af2c766_ad62_11ea_813b_003048fd731b_cfa97178_7e65_11eb_8259_003048fd731b12.jpeg"/><Relationship Id="rId13" Type="http://schemas.openxmlformats.org/officeDocument/2006/relationships/image" Target="../media/6af2c768_ad62_11ea_813b_003048fd731b_cfa97179_7e65_11eb_8259_003048fd731b13.jpeg"/><Relationship Id="rId14" Type="http://schemas.openxmlformats.org/officeDocument/2006/relationships/image" Target="../media/6af2c76a_ad62_11ea_813b_003048fd731b_cfa9717a_7e65_11eb_8259_003048fd731b14.jpeg"/><Relationship Id="rId15" Type="http://schemas.openxmlformats.org/officeDocument/2006/relationships/image" Target="../media/c52039a5_b87b_11eb_82af_003048fd731b_f01e38a0_67f8_11ec_a210_00259070b48715.jpeg"/><Relationship Id="rId16" Type="http://schemas.openxmlformats.org/officeDocument/2006/relationships/image" Target="../media/f8d83f4c_0ad6_11ec_831e_003048fd731b_f01e38a1_67f8_11ec_a210_00259070b48716.jpeg"/><Relationship Id="rId17" Type="http://schemas.openxmlformats.org/officeDocument/2006/relationships/image" Target="../media/604c4e9e_d7b4_11ed_a417_047c1617b143_a73d6bcb_3fbb_11ef_a5f3_047c1617b14317.png"/><Relationship Id="rId18" Type="http://schemas.openxmlformats.org/officeDocument/2006/relationships/image" Target="../media/3fc0eca6_ad62_11ea_813b_003048fd731b_c206fa55_7e65_11eb_8259_003048fd731b18.jpeg"/><Relationship Id="rId19" Type="http://schemas.openxmlformats.org/officeDocument/2006/relationships/image" Target="../media/3fc0eca8_ad62_11ea_813b_003048fd731b_c206fa56_7e65_11eb_8259_003048fd731b19.jpeg"/><Relationship Id="rId20" Type="http://schemas.openxmlformats.org/officeDocument/2006/relationships/image" Target="../media/3fc0ecaa_ad62_11ea_813b_003048fd731b_c206fa57_7e65_11eb_8259_003048fd731b20.jpeg"/><Relationship Id="rId21" Type="http://schemas.openxmlformats.org/officeDocument/2006/relationships/image" Target="../media/3fc0ecac_ad62_11ea_813b_003048fd731b_c206fa58_7e65_11eb_8259_003048fd731b21.jpeg"/><Relationship Id="rId22" Type="http://schemas.openxmlformats.org/officeDocument/2006/relationships/image" Target="../media/3fc0ecae_ad62_11ea_813b_003048fd731b_9d1cd873_c39d_11ea_8157_003048fd731b22.jpeg"/><Relationship Id="rId23" Type="http://schemas.openxmlformats.org/officeDocument/2006/relationships/image" Target="../media/3fc0ecb0_ad62_11ea_813b_003048fd731b_c206fa59_7e65_11eb_8259_003048fd731b23.jpeg"/><Relationship Id="rId24" Type="http://schemas.openxmlformats.org/officeDocument/2006/relationships/image" Target="../media/3fc0ecb2_ad62_11ea_813b_003048fd731b_c206fa5a_7e65_11eb_8259_003048fd731b24.jpeg"/><Relationship Id="rId25" Type="http://schemas.openxmlformats.org/officeDocument/2006/relationships/image" Target="../media/3fc0ecb4_ad62_11ea_813b_003048fd731b_c206fa5b_7e65_11eb_8259_003048fd731b25.jpeg"/><Relationship Id="rId26" Type="http://schemas.openxmlformats.org/officeDocument/2006/relationships/image" Target="../media/3fc0ecb6_ad62_11ea_813b_003048fd731b_14e1e087_f93d_11ef_a6ea_047c1617b14326.jpeg"/><Relationship Id="rId27" Type="http://schemas.openxmlformats.org/officeDocument/2006/relationships/image" Target="../media/3fc0ecb8_ad62_11ea_813b_003048fd731b_c206fa5c_7e65_11eb_8259_003048fd731b27.jpeg"/><Relationship Id="rId28" Type="http://schemas.openxmlformats.org/officeDocument/2006/relationships/image" Target="../media/3fc0ecba_ad62_11ea_813b_003048fd731b_c206fa5d_7e65_11eb_8259_003048fd731b28.jpeg"/><Relationship Id="rId29" Type="http://schemas.openxmlformats.org/officeDocument/2006/relationships/image" Target="../media/3fc0ecbc_ad62_11ea_813b_003048fd731b_c206fa5e_7e65_11eb_8259_003048fd731b29.jpeg"/><Relationship Id="rId30" Type="http://schemas.openxmlformats.org/officeDocument/2006/relationships/image" Target="../media/3fc0ecbe_ad62_11ea_813b_003048fd731b_c206fa5f_7e65_11eb_8259_003048fd731b30.jpeg"/><Relationship Id="rId31" Type="http://schemas.openxmlformats.org/officeDocument/2006/relationships/image" Target="../media/3fc0ecc0_ad62_11ea_813b_003048fd731b_c206fa60_7e65_11eb_8259_003048fd731b31.jpeg"/><Relationship Id="rId32" Type="http://schemas.openxmlformats.org/officeDocument/2006/relationships/image" Target="../media/6af2c742_ad62_11ea_813b_003048fd731b_c206fa61_7e65_11eb_8259_003048fd731b32.jpeg"/><Relationship Id="rId33" Type="http://schemas.openxmlformats.org/officeDocument/2006/relationships/image" Target="../media/6af2c744_ad62_11ea_813b_003048fd731b_c206fa62_7e65_11eb_8259_003048fd731b33.jpeg"/><Relationship Id="rId34" Type="http://schemas.openxmlformats.org/officeDocument/2006/relationships/image" Target="../media/6af2c746_ad62_11ea_813b_003048fd731b_c206fa63_7e65_11eb_8259_003048fd731b34.jpeg"/><Relationship Id="rId35" Type="http://schemas.openxmlformats.org/officeDocument/2006/relationships/image" Target="../media/6af2c748_ad62_11ea_813b_003048fd731b_c206fa64_7e65_11eb_8259_003048fd731b35.jpeg"/><Relationship Id="rId36" Type="http://schemas.openxmlformats.org/officeDocument/2006/relationships/image" Target="../media/6af2c74a_ad62_11ea_813b_003048fd731b_c206fa65_7e65_11eb_8259_003048fd731b36.jpeg"/><Relationship Id="rId37" Type="http://schemas.openxmlformats.org/officeDocument/2006/relationships/image" Target="../media/6af2c74c_ad62_11ea_813b_003048fd731b_c206fa66_7e65_11eb_8259_003048fd731b37.jpeg"/><Relationship Id="rId38" Type="http://schemas.openxmlformats.org/officeDocument/2006/relationships/image" Target="../media/6af2c74e_ad62_11ea_813b_003048fd731b_c206fa67_7e65_11eb_8259_003048fd731b38.jpeg"/><Relationship Id="rId39" Type="http://schemas.openxmlformats.org/officeDocument/2006/relationships/image" Target="../media/6af2c750_ad62_11ea_813b_003048fd731b_c206fa68_7e65_11eb_8259_003048fd731b39.jpeg"/><Relationship Id="rId40" Type="http://schemas.openxmlformats.org/officeDocument/2006/relationships/image" Target="../media/6af2c752_ad62_11ea_813b_003048fd731b_c206fa69_7e65_11eb_8259_003048fd731b40.jpeg"/><Relationship Id="rId41" Type="http://schemas.openxmlformats.org/officeDocument/2006/relationships/image" Target="../media/6af2c76c_ad62_11ea_813b_003048fd731b_c206fa6a_7e65_11eb_8259_003048fd731b41.jpeg"/><Relationship Id="rId42" Type="http://schemas.openxmlformats.org/officeDocument/2006/relationships/image" Target="../media/6af2c76e_ad62_11ea_813b_003048fd731b_c206fa6b_7e65_11eb_8259_003048fd731b42.jpeg"/><Relationship Id="rId43" Type="http://schemas.openxmlformats.org/officeDocument/2006/relationships/image" Target="../media/6af2c770_ad62_11ea_813b_003048fd731b_c206fa6c_7e65_11eb_8259_003048fd731b43.jpeg"/><Relationship Id="rId44" Type="http://schemas.openxmlformats.org/officeDocument/2006/relationships/image" Target="../media/6af2c772_ad62_11ea_813b_003048fd731b_c206fa6d_7e65_11eb_8259_003048fd731b44.jpeg"/><Relationship Id="rId45" Type="http://schemas.openxmlformats.org/officeDocument/2006/relationships/image" Target="../media/6af2c776_ad62_11ea_813b_003048fd731b_c206fa6f_7e65_11eb_8259_003048fd731b45.jpeg"/><Relationship Id="rId46" Type="http://schemas.openxmlformats.org/officeDocument/2006/relationships/image" Target="../media/6af2c778_ad62_11ea_813b_003048fd731b_c206fa70_7e65_11eb_8259_003048fd731b46.jpeg"/><Relationship Id="rId47" Type="http://schemas.openxmlformats.org/officeDocument/2006/relationships/image" Target="../media/6af2c77c_ad62_11ea_813b_003048fd731b_c206fa71_7e65_11eb_8259_003048fd731b47.jpeg"/><Relationship Id="rId48" Type="http://schemas.openxmlformats.org/officeDocument/2006/relationships/image" Target="../media/6af2c77e_ad62_11ea_813b_003048fd731b_cfa9716c_7e65_11eb_8259_003048fd731b48.jpeg"/><Relationship Id="rId49" Type="http://schemas.openxmlformats.org/officeDocument/2006/relationships/image" Target="../media/6af2c780_ad62_11ea_813b_003048fd731b_cfa9716d_7e65_11eb_8259_003048fd731b49.jpeg"/><Relationship Id="rId50" Type="http://schemas.openxmlformats.org/officeDocument/2006/relationships/image" Target="../media/6af2c782_ad62_11ea_813b_003048fd731b_cfa9716e_7e65_11eb_8259_003048fd731b50.jpeg"/><Relationship Id="rId51" Type="http://schemas.openxmlformats.org/officeDocument/2006/relationships/image" Target="../media/80252987_7b91_11eb_8255_003048fd731b_974ecf55_9842_11eb_8283_003048fd731b51.jpeg"/><Relationship Id="rId52" Type="http://schemas.openxmlformats.org/officeDocument/2006/relationships/image" Target="../media/80252983_7b91_11eb_8255_003048fd731b_974ecf56_9842_11eb_8283_003048fd731b52.jpeg"/><Relationship Id="rId53" Type="http://schemas.openxmlformats.org/officeDocument/2006/relationships/image" Target="../media/80252985_7b91_11eb_8255_003048fd731b_974ecf57_9842_11eb_8283_003048fd731b53.jpeg"/><Relationship Id="rId54" Type="http://schemas.openxmlformats.org/officeDocument/2006/relationships/image" Target="../media/ee1596b0_91f2_11f0_a7bf_047c1617b143_d79fde46_96ec_11f0_a7c5_047c1617b14354.jpeg"/><Relationship Id="rId55" Type="http://schemas.openxmlformats.org/officeDocument/2006/relationships/image" Target="../media/ee1596ba_91f2_11f0_a7bf_047c1617b143_d79fde47_96ec_11f0_a7c5_047c1617b14355.jpeg"/><Relationship Id="rId56" Type="http://schemas.openxmlformats.org/officeDocument/2006/relationships/image" Target="../media/ee1596c0_91f2_11f0_a7bf_047c1617b143_d79fde48_96ec_11f0_a7c5_047c1617b1435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8" name="Image_24" descr="Image_2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9" name="Image_25" descr="Image_2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0" name="Image_26" descr="Image_2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1" name="Image_27" descr="Image_2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219200"/>
    <xdr:pic>
      <xdr:nvPicPr>
        <xdr:cNvPr id="22" name="Image_28" descr="Image_2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3" name="Image_29" descr="Image_29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4" name="Image_30" descr="Image_30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5" name="Image_31" descr="Image_31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6" name="Image_32" descr="Image_32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7" name="Image_33" descr="Image_33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8" name="Image_34" descr="Image_34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9" name="Image_35" descr="Image_35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0" name="Image_36" descr="Image_36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1" name="Image_37" descr="Image_37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2" name="Image_38" descr="Image_38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3" name="Image_39" descr="Image_39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4" name="Image_40" descr="Image_40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5" name="Image_41" descr="Image_41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6" name="Image_42" descr="Image_42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7" name="Image_43" descr="Image_43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8" name="Image_44" descr="Image_44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9" name="Image_45" descr="Image_45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0" name="Image_46" descr="Image_46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1" name="Image_47" descr="Image_47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2" name="Image_48" descr="Image_48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3" name="Image_49" descr="Image_49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4" name="Image_50" descr="Image_50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5" name="Image_51" descr="Image_51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6" name="Image_52" descr="Image_52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7" name="Image_53" descr="Image_53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8" name="Image_54" descr="Image_54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9" name="Image_55" descr="Image_55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0" name="Image_56" descr="Image_56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1" name="Image_57" descr="Image_57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2" name="Image_58" descr="Image_58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3" name="Image_59" descr="Image_59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038225"/>
    <xdr:pic>
      <xdr:nvPicPr>
        <xdr:cNvPr id="54" name="Image_61" descr="Image_61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038225"/>
    <xdr:pic>
      <xdr:nvPicPr>
        <xdr:cNvPr id="55" name="Image_62" descr="Image_62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038225"/>
    <xdr:pic>
      <xdr:nvPicPr>
        <xdr:cNvPr id="56" name="Image_63" descr="Image_63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6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SUM(J2:J63)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868614</v>
      </c>
      <c r="C6" s="1" t="s">
        <v>14</v>
      </c>
      <c r="D6" s="1" t="s">
        <v>15</v>
      </c>
      <c r="E6" s="2" t="s">
        <v>16</v>
      </c>
      <c r="F6" s="2" t="s">
        <v>17</v>
      </c>
      <c r="G6" s="2">
        <v>0</v>
      </c>
      <c r="H6" s="2">
        <v>0</v>
      </c>
      <c r="I6" s="1">
        <v>0</v>
      </c>
      <c r="J6" s="3" t="s">
        <v>18</v>
      </c>
      <c r="K6" s="2" t="str">
        <f>J6*2553.29</f>
        <v>0</v>
      </c>
      <c r="L6" s="5"/>
    </row>
    <row r="7" spans="1:12" customHeight="1" ht="105" outlineLevel="5">
      <c r="A7" s="1"/>
      <c r="B7" s="1">
        <v>883356</v>
      </c>
      <c r="C7" s="1" t="s">
        <v>19</v>
      </c>
      <c r="D7" s="1" t="s">
        <v>20</v>
      </c>
      <c r="E7" s="2" t="s">
        <v>21</v>
      </c>
      <c r="F7" s="2" t="s">
        <v>22</v>
      </c>
      <c r="G7" s="2">
        <v>5</v>
      </c>
      <c r="H7" s="2">
        <v>0</v>
      </c>
      <c r="I7" s="1">
        <v>0</v>
      </c>
      <c r="J7" s="3" t="s">
        <v>18</v>
      </c>
      <c r="K7" s="2" t="str">
        <f>J7*2005.40</f>
        <v>0</v>
      </c>
      <c r="L7" s="5"/>
    </row>
    <row r="8" spans="1:12" customHeight="1" ht="105" outlineLevel="5">
      <c r="A8" s="1"/>
      <c r="B8" s="1">
        <v>827911</v>
      </c>
      <c r="C8" s="1" t="s">
        <v>23</v>
      </c>
      <c r="D8" s="1" t="s">
        <v>24</v>
      </c>
      <c r="E8" s="2" t="s">
        <v>25</v>
      </c>
      <c r="F8" s="2" t="s">
        <v>26</v>
      </c>
      <c r="G8" s="2" t="s">
        <v>27</v>
      </c>
      <c r="H8" s="2">
        <v>0</v>
      </c>
      <c r="I8" s="1">
        <v>0</v>
      </c>
      <c r="J8" s="3" t="s">
        <v>18</v>
      </c>
      <c r="K8" s="2" t="str">
        <f>J8*2406.48</f>
        <v>0</v>
      </c>
      <c r="L8" s="5"/>
    </row>
    <row r="9" spans="1:12" customHeight="1" ht="105" outlineLevel="5">
      <c r="A9" s="1"/>
      <c r="B9" s="1">
        <v>827912</v>
      </c>
      <c r="C9" s="1" t="s">
        <v>28</v>
      </c>
      <c r="D9" s="1" t="s">
        <v>29</v>
      </c>
      <c r="E9" s="2" t="s">
        <v>30</v>
      </c>
      <c r="F9" s="2" t="s">
        <v>31</v>
      </c>
      <c r="G9" s="2">
        <v>4</v>
      </c>
      <c r="H9" s="2">
        <v>0</v>
      </c>
      <c r="I9" s="1">
        <v>10</v>
      </c>
      <c r="J9" s="3" t="s">
        <v>18</v>
      </c>
      <c r="K9" s="2" t="str">
        <f>J9*2377.73</f>
        <v>0</v>
      </c>
      <c r="L9" s="5"/>
    </row>
    <row r="10" spans="1:12" customHeight="1" ht="105" outlineLevel="5">
      <c r="A10" s="1"/>
      <c r="B10" s="1">
        <v>827913</v>
      </c>
      <c r="C10" s="1" t="s">
        <v>32</v>
      </c>
      <c r="D10" s="1" t="s">
        <v>33</v>
      </c>
      <c r="E10" s="2" t="s">
        <v>34</v>
      </c>
      <c r="F10" s="2" t="s">
        <v>35</v>
      </c>
      <c r="G10" s="2">
        <v>5</v>
      </c>
      <c r="H10" s="2">
        <v>0</v>
      </c>
      <c r="I10" s="1">
        <v>0</v>
      </c>
      <c r="J10" s="3" t="s">
        <v>18</v>
      </c>
      <c r="K10" s="2" t="str">
        <f>J10*2647.13</f>
        <v>0</v>
      </c>
      <c r="L10" s="5"/>
    </row>
    <row r="11" spans="1:12" customHeight="1" ht="105" outlineLevel="5">
      <c r="A11" s="1"/>
      <c r="B11" s="1">
        <v>827914</v>
      </c>
      <c r="C11" s="1" t="s">
        <v>36</v>
      </c>
      <c r="D11" s="1" t="s">
        <v>37</v>
      </c>
      <c r="E11" s="2" t="s">
        <v>38</v>
      </c>
      <c r="F11" s="2" t="s">
        <v>39</v>
      </c>
      <c r="G11" s="2" t="s">
        <v>27</v>
      </c>
      <c r="H11" s="2">
        <v>0</v>
      </c>
      <c r="I11" s="1">
        <v>0</v>
      </c>
      <c r="J11" s="3" t="s">
        <v>18</v>
      </c>
      <c r="K11" s="2" t="str">
        <f>J11*1752.65</f>
        <v>0</v>
      </c>
      <c r="L11" s="5"/>
    </row>
    <row r="12" spans="1:12" customHeight="1" ht="105" outlineLevel="5">
      <c r="A12" s="1"/>
      <c r="B12" s="1">
        <v>827915</v>
      </c>
      <c r="C12" s="1" t="s">
        <v>40</v>
      </c>
      <c r="D12" s="1" t="s">
        <v>41</v>
      </c>
      <c r="E12" s="2" t="s">
        <v>42</v>
      </c>
      <c r="F12" s="2" t="s">
        <v>43</v>
      </c>
      <c r="G12" s="2">
        <v>0</v>
      </c>
      <c r="H12" s="2">
        <v>0</v>
      </c>
      <c r="I12" s="1">
        <v>0</v>
      </c>
      <c r="J12" s="3" t="s">
        <v>18</v>
      </c>
      <c r="K12" s="2" t="str">
        <f>J12*2613.84</f>
        <v>0</v>
      </c>
      <c r="L12" s="5"/>
    </row>
    <row r="13" spans="1:12" customHeight="1" ht="105" outlineLevel="5">
      <c r="A13" s="1"/>
      <c r="B13" s="1">
        <v>827916</v>
      </c>
      <c r="C13" s="1" t="s">
        <v>44</v>
      </c>
      <c r="D13" s="1" t="s">
        <v>45</v>
      </c>
      <c r="E13" s="2" t="s">
        <v>46</v>
      </c>
      <c r="F13" s="2" t="s">
        <v>43</v>
      </c>
      <c r="G13" s="2" t="s">
        <v>47</v>
      </c>
      <c r="H13" s="2">
        <v>0</v>
      </c>
      <c r="I13" s="1">
        <v>10</v>
      </c>
      <c r="J13" s="3" t="s">
        <v>18</v>
      </c>
      <c r="K13" s="2" t="str">
        <f>J13*2613.84</f>
        <v>0</v>
      </c>
      <c r="L13" s="5"/>
    </row>
    <row r="14" spans="1:12" customHeight="1" ht="105" outlineLevel="5">
      <c r="A14" s="1"/>
      <c r="B14" s="1">
        <v>827917</v>
      </c>
      <c r="C14" s="1" t="s">
        <v>48</v>
      </c>
      <c r="D14" s="1" t="s">
        <v>49</v>
      </c>
      <c r="E14" s="2" t="s">
        <v>50</v>
      </c>
      <c r="F14" s="2" t="s">
        <v>43</v>
      </c>
      <c r="G14" s="2">
        <v>9</v>
      </c>
      <c r="H14" s="2">
        <v>0</v>
      </c>
      <c r="I14" s="1">
        <v>0</v>
      </c>
      <c r="J14" s="3" t="s">
        <v>18</v>
      </c>
      <c r="K14" s="2" t="str">
        <f>J14*2613.84</f>
        <v>0</v>
      </c>
      <c r="L14" s="5"/>
    </row>
    <row r="15" spans="1:12" customHeight="1" ht="105" outlineLevel="5">
      <c r="A15" s="1"/>
      <c r="B15" s="1">
        <v>827918</v>
      </c>
      <c r="C15" s="1" t="s">
        <v>51</v>
      </c>
      <c r="D15" s="1" t="s">
        <v>52</v>
      </c>
      <c r="E15" s="2" t="s">
        <v>53</v>
      </c>
      <c r="F15" s="2" t="s">
        <v>43</v>
      </c>
      <c r="G15" s="2">
        <v>2</v>
      </c>
      <c r="H15" s="2">
        <v>0</v>
      </c>
      <c r="I15" s="1">
        <v>10</v>
      </c>
      <c r="J15" s="3" t="s">
        <v>18</v>
      </c>
      <c r="K15" s="2" t="str">
        <f>J15*2613.84</f>
        <v>0</v>
      </c>
      <c r="L15" s="5"/>
    </row>
    <row r="16" spans="1:12" customHeight="1" ht="105" outlineLevel="5">
      <c r="A16" s="1"/>
      <c r="B16" s="1">
        <v>827919</v>
      </c>
      <c r="C16" s="1" t="s">
        <v>54</v>
      </c>
      <c r="D16" s="1" t="s">
        <v>55</v>
      </c>
      <c r="E16" s="2" t="s">
        <v>56</v>
      </c>
      <c r="F16" s="2" t="s">
        <v>57</v>
      </c>
      <c r="G16" s="2">
        <v>8</v>
      </c>
      <c r="H16" s="2">
        <v>0</v>
      </c>
      <c r="I16" s="1">
        <v>0</v>
      </c>
      <c r="J16" s="3" t="s">
        <v>18</v>
      </c>
      <c r="K16" s="2" t="str">
        <f>J16*2753.08</f>
        <v>0</v>
      </c>
      <c r="L16" s="5"/>
    </row>
    <row r="17" spans="1:12" customHeight="1" ht="105" outlineLevel="5">
      <c r="A17" s="1"/>
      <c r="B17" s="1">
        <v>827920</v>
      </c>
      <c r="C17" s="1" t="s">
        <v>58</v>
      </c>
      <c r="D17" s="1" t="s">
        <v>59</v>
      </c>
      <c r="E17" s="2" t="s">
        <v>60</v>
      </c>
      <c r="F17" s="2" t="s">
        <v>61</v>
      </c>
      <c r="G17" s="2">
        <v>8</v>
      </c>
      <c r="H17" s="2">
        <v>0</v>
      </c>
      <c r="I17" s="1">
        <v>0</v>
      </c>
      <c r="J17" s="3" t="s">
        <v>18</v>
      </c>
      <c r="K17" s="2" t="str">
        <f>J17*5761.94</f>
        <v>0</v>
      </c>
      <c r="L17" s="5"/>
    </row>
    <row r="18" spans="1:12" customHeight="1" ht="105" outlineLevel="5">
      <c r="A18" s="1"/>
      <c r="B18" s="1">
        <v>827921</v>
      </c>
      <c r="C18" s="1" t="s">
        <v>62</v>
      </c>
      <c r="D18" s="1" t="s">
        <v>63</v>
      </c>
      <c r="E18" s="2" t="s">
        <v>64</v>
      </c>
      <c r="F18" s="2" t="s">
        <v>65</v>
      </c>
      <c r="G18" s="2" t="s">
        <v>27</v>
      </c>
      <c r="H18" s="2">
        <v>0</v>
      </c>
      <c r="I18" s="1">
        <v>0</v>
      </c>
      <c r="J18" s="3" t="s">
        <v>18</v>
      </c>
      <c r="K18" s="2" t="str">
        <f>J18*1816.21</f>
        <v>0</v>
      </c>
      <c r="L18" s="5"/>
    </row>
    <row r="19" spans="1:12" customHeight="1" ht="105" outlineLevel="5">
      <c r="A19" s="1"/>
      <c r="B19" s="1">
        <v>827922</v>
      </c>
      <c r="C19" s="1" t="s">
        <v>66</v>
      </c>
      <c r="D19" s="1" t="s">
        <v>67</v>
      </c>
      <c r="E19" s="2" t="s">
        <v>68</v>
      </c>
      <c r="F19" s="2" t="s">
        <v>69</v>
      </c>
      <c r="G19" s="2" t="s">
        <v>47</v>
      </c>
      <c r="H19" s="2">
        <v>0</v>
      </c>
      <c r="I19" s="1">
        <v>0</v>
      </c>
      <c r="J19" s="3" t="s">
        <v>18</v>
      </c>
      <c r="K19" s="2" t="str">
        <f>J19*1442.38</f>
        <v>0</v>
      </c>
      <c r="L19" s="5"/>
    </row>
    <row r="20" spans="1:12" customHeight="1" ht="105" outlineLevel="5">
      <c r="A20" s="1"/>
      <c r="B20" s="1">
        <v>833059</v>
      </c>
      <c r="C20" s="1" t="s">
        <v>70</v>
      </c>
      <c r="D20" s="1" t="s">
        <v>71</v>
      </c>
      <c r="E20" s="2" t="s">
        <v>72</v>
      </c>
      <c r="F20" s="2" t="s">
        <v>73</v>
      </c>
      <c r="G20" s="2">
        <v>0</v>
      </c>
      <c r="H20" s="2">
        <v>0</v>
      </c>
      <c r="I20" s="1">
        <v>0</v>
      </c>
      <c r="J20" s="3" t="s">
        <v>18</v>
      </c>
      <c r="K20" s="2" t="str">
        <f>J20*2792.43</f>
        <v>0</v>
      </c>
      <c r="L20" s="5"/>
    </row>
    <row r="21" spans="1:12" customHeight="1" ht="105" outlineLevel="5">
      <c r="A21" s="1"/>
      <c r="B21" s="1">
        <v>834700</v>
      </c>
      <c r="C21" s="1" t="s">
        <v>74</v>
      </c>
      <c r="D21" s="1" t="s">
        <v>75</v>
      </c>
      <c r="E21" s="2" t="s">
        <v>76</v>
      </c>
      <c r="F21" s="2" t="s">
        <v>43</v>
      </c>
      <c r="G21" s="2" t="s">
        <v>47</v>
      </c>
      <c r="H21" s="2">
        <v>0</v>
      </c>
      <c r="I21" s="1">
        <v>10</v>
      </c>
      <c r="J21" s="3" t="s">
        <v>18</v>
      </c>
      <c r="K21" s="2" t="str">
        <f>J21*2613.84</f>
        <v>0</v>
      </c>
      <c r="L21" s="5"/>
    </row>
    <row r="22" spans="1:12" customHeight="1" ht="105" outlineLevel="5">
      <c r="A22" s="1"/>
      <c r="B22" s="1">
        <v>877764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0</v>
      </c>
      <c r="H22" s="2">
        <v>0</v>
      </c>
      <c r="I22" s="1">
        <v>0</v>
      </c>
      <c r="J22" s="3" t="s">
        <v>18</v>
      </c>
      <c r="K22" s="2" t="str">
        <f>J22*2418.26</f>
        <v>0</v>
      </c>
      <c r="L22" s="5"/>
    </row>
    <row r="23" spans="1:12" outlineLevel="3">
      <c r="A23" s="9" t="s">
        <v>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5"/>
    </row>
    <row r="24" spans="1:12" customHeight="1" ht="105" outlineLevel="5">
      <c r="A24" s="1"/>
      <c r="B24" s="1">
        <v>827888</v>
      </c>
      <c r="C24" s="1" t="s">
        <v>82</v>
      </c>
      <c r="D24" s="1" t="s">
        <v>83</v>
      </c>
      <c r="E24" s="2" t="s">
        <v>84</v>
      </c>
      <c r="F24" s="2" t="s">
        <v>85</v>
      </c>
      <c r="G24" s="2" t="s">
        <v>47</v>
      </c>
      <c r="H24" s="2">
        <v>0</v>
      </c>
      <c r="I24" s="1">
        <v>0</v>
      </c>
      <c r="J24" s="3" t="s">
        <v>18</v>
      </c>
      <c r="K24" s="2" t="str">
        <f>J24*1569.51</f>
        <v>0</v>
      </c>
      <c r="L24" s="5"/>
    </row>
    <row r="25" spans="1:12" customHeight="1" ht="105" outlineLevel="5">
      <c r="A25" s="1"/>
      <c r="B25" s="1">
        <v>827889</v>
      </c>
      <c r="C25" s="1" t="s">
        <v>86</v>
      </c>
      <c r="D25" s="1" t="s">
        <v>87</v>
      </c>
      <c r="E25" s="2" t="s">
        <v>88</v>
      </c>
      <c r="F25" s="2" t="s">
        <v>89</v>
      </c>
      <c r="G25" s="2">
        <v>6</v>
      </c>
      <c r="H25" s="2">
        <v>0</v>
      </c>
      <c r="I25" s="1">
        <v>10</v>
      </c>
      <c r="J25" s="3" t="s">
        <v>18</v>
      </c>
      <c r="K25" s="2" t="str">
        <f>J25*1788.97</f>
        <v>0</v>
      </c>
      <c r="L25" s="5"/>
    </row>
    <row r="26" spans="1:12" customHeight="1" ht="105" outlineLevel="5">
      <c r="A26" s="1"/>
      <c r="B26" s="1">
        <v>827890</v>
      </c>
      <c r="C26" s="1" t="s">
        <v>90</v>
      </c>
      <c r="D26" s="1" t="s">
        <v>91</v>
      </c>
      <c r="E26" s="2" t="s">
        <v>92</v>
      </c>
      <c r="F26" s="2" t="s">
        <v>89</v>
      </c>
      <c r="G26" s="2">
        <v>5</v>
      </c>
      <c r="H26" s="2">
        <v>0</v>
      </c>
      <c r="I26" s="1">
        <v>0</v>
      </c>
      <c r="J26" s="3" t="s">
        <v>18</v>
      </c>
      <c r="K26" s="2" t="str">
        <f>J26*1788.97</f>
        <v>0</v>
      </c>
      <c r="L26" s="5"/>
    </row>
    <row r="27" spans="1:12" customHeight="1" ht="105" outlineLevel="5">
      <c r="A27" s="1"/>
      <c r="B27" s="1">
        <v>827891</v>
      </c>
      <c r="C27" s="1" t="s">
        <v>93</v>
      </c>
      <c r="D27" s="1" t="s">
        <v>94</v>
      </c>
      <c r="E27" s="2" t="s">
        <v>95</v>
      </c>
      <c r="F27" s="2" t="s">
        <v>96</v>
      </c>
      <c r="G27" s="2" t="s">
        <v>47</v>
      </c>
      <c r="H27" s="2">
        <v>0</v>
      </c>
      <c r="I27" s="1">
        <v>10</v>
      </c>
      <c r="J27" s="3" t="s">
        <v>18</v>
      </c>
      <c r="K27" s="2" t="str">
        <f>J27*1807.13</f>
        <v>0</v>
      </c>
      <c r="L27" s="5"/>
    </row>
    <row r="28" spans="1:12" customHeight="1" ht="105" outlineLevel="5">
      <c r="A28" s="1"/>
      <c r="B28" s="1">
        <v>827892</v>
      </c>
      <c r="C28" s="1" t="s">
        <v>97</v>
      </c>
      <c r="D28" s="1" t="s">
        <v>98</v>
      </c>
      <c r="E28" s="2" t="s">
        <v>99</v>
      </c>
      <c r="F28" s="2" t="s">
        <v>100</v>
      </c>
      <c r="G28" s="2">
        <v>1</v>
      </c>
      <c r="H28" s="2">
        <v>0</v>
      </c>
      <c r="I28" s="1">
        <v>0</v>
      </c>
      <c r="J28" s="3" t="s">
        <v>18</v>
      </c>
      <c r="K28" s="2" t="str">
        <f>J28*2392.86</f>
        <v>0</v>
      </c>
      <c r="L28" s="5"/>
    </row>
    <row r="29" spans="1:12" customHeight="1" ht="105" outlineLevel="5">
      <c r="A29" s="1"/>
      <c r="B29" s="1">
        <v>827893</v>
      </c>
      <c r="C29" s="1" t="s">
        <v>101</v>
      </c>
      <c r="D29" s="1" t="s">
        <v>102</v>
      </c>
      <c r="E29" s="2" t="s">
        <v>103</v>
      </c>
      <c r="F29" s="2" t="s">
        <v>104</v>
      </c>
      <c r="G29" s="2" t="s">
        <v>27</v>
      </c>
      <c r="H29" s="2">
        <v>0</v>
      </c>
      <c r="I29" s="1" t="s">
        <v>47</v>
      </c>
      <c r="J29" s="3" t="s">
        <v>18</v>
      </c>
      <c r="K29" s="2" t="str">
        <f>J29*1914.59</f>
        <v>0</v>
      </c>
      <c r="L29" s="5"/>
    </row>
    <row r="30" spans="1:12" customHeight="1" ht="105" outlineLevel="5">
      <c r="A30" s="1"/>
      <c r="B30" s="1">
        <v>827894</v>
      </c>
      <c r="C30" s="1" t="s">
        <v>105</v>
      </c>
      <c r="D30" s="1" t="s">
        <v>106</v>
      </c>
      <c r="E30" s="2" t="s">
        <v>107</v>
      </c>
      <c r="F30" s="2" t="s">
        <v>108</v>
      </c>
      <c r="G30" s="2" t="s">
        <v>47</v>
      </c>
      <c r="H30" s="2">
        <v>0</v>
      </c>
      <c r="I30" s="1">
        <v>0</v>
      </c>
      <c r="J30" s="3" t="s">
        <v>18</v>
      </c>
      <c r="K30" s="2" t="str">
        <f>J30*1566.48</f>
        <v>0</v>
      </c>
      <c r="L30" s="5"/>
    </row>
    <row r="31" spans="1:12" customHeight="1" ht="105" outlineLevel="5">
      <c r="A31" s="1"/>
      <c r="B31" s="1">
        <v>827895</v>
      </c>
      <c r="C31" s="1" t="s">
        <v>109</v>
      </c>
      <c r="D31" s="1" t="s">
        <v>110</v>
      </c>
      <c r="E31" s="2" t="s">
        <v>111</v>
      </c>
      <c r="F31" s="2" t="s">
        <v>112</v>
      </c>
      <c r="G31" s="2">
        <v>3</v>
      </c>
      <c r="H31" s="2">
        <v>0</v>
      </c>
      <c r="I31" s="1">
        <v>0</v>
      </c>
      <c r="J31" s="3" t="s">
        <v>18</v>
      </c>
      <c r="K31" s="2" t="str">
        <f>J31*1366.81</f>
        <v>0</v>
      </c>
      <c r="L31" s="5"/>
    </row>
    <row r="32" spans="1:12" customHeight="1" ht="105" outlineLevel="5">
      <c r="A32" s="1"/>
      <c r="B32" s="1">
        <v>827896</v>
      </c>
      <c r="C32" s="1" t="s">
        <v>113</v>
      </c>
      <c r="D32" s="1" t="s">
        <v>114</v>
      </c>
      <c r="E32" s="2" t="s">
        <v>115</v>
      </c>
      <c r="F32" s="2" t="s">
        <v>116</v>
      </c>
      <c r="G32" s="2">
        <v>0</v>
      </c>
      <c r="H32" s="2">
        <v>0</v>
      </c>
      <c r="I32" s="1">
        <v>0</v>
      </c>
      <c r="J32" s="3" t="s">
        <v>18</v>
      </c>
      <c r="K32" s="2" t="str">
        <f>J32*2131.02</f>
        <v>0</v>
      </c>
      <c r="L32" s="5"/>
    </row>
    <row r="33" spans="1:12" customHeight="1" ht="105" outlineLevel="5">
      <c r="A33" s="1"/>
      <c r="B33" s="1">
        <v>827897</v>
      </c>
      <c r="C33" s="1" t="s">
        <v>117</v>
      </c>
      <c r="D33" s="1" t="s">
        <v>118</v>
      </c>
      <c r="E33" s="2" t="s">
        <v>119</v>
      </c>
      <c r="F33" s="2" t="s">
        <v>120</v>
      </c>
      <c r="G33" s="2">
        <v>5</v>
      </c>
      <c r="H33" s="2">
        <v>0</v>
      </c>
      <c r="I33" s="1">
        <v>0</v>
      </c>
      <c r="J33" s="3" t="s">
        <v>18</v>
      </c>
      <c r="K33" s="2" t="str">
        <f>J33*2421.62</f>
        <v>0</v>
      </c>
      <c r="L33" s="5"/>
    </row>
    <row r="34" spans="1:12" customHeight="1" ht="105" outlineLevel="5">
      <c r="A34" s="1"/>
      <c r="B34" s="1">
        <v>827898</v>
      </c>
      <c r="C34" s="1" t="s">
        <v>121</v>
      </c>
      <c r="D34" s="1" t="s">
        <v>122</v>
      </c>
      <c r="E34" s="2" t="s">
        <v>123</v>
      </c>
      <c r="F34" s="2" t="s">
        <v>120</v>
      </c>
      <c r="G34" s="2">
        <v>9</v>
      </c>
      <c r="H34" s="2">
        <v>0</v>
      </c>
      <c r="I34" s="1">
        <v>0</v>
      </c>
      <c r="J34" s="3" t="s">
        <v>18</v>
      </c>
      <c r="K34" s="2" t="str">
        <f>J34*2421.62</f>
        <v>0</v>
      </c>
      <c r="L34" s="5"/>
    </row>
    <row r="35" spans="1:12" customHeight="1" ht="105" outlineLevel="5">
      <c r="A35" s="1"/>
      <c r="B35" s="1">
        <v>827899</v>
      </c>
      <c r="C35" s="1" t="s">
        <v>124</v>
      </c>
      <c r="D35" s="1" t="s">
        <v>125</v>
      </c>
      <c r="E35" s="2" t="s">
        <v>126</v>
      </c>
      <c r="F35" s="2" t="s">
        <v>120</v>
      </c>
      <c r="G35" s="2">
        <v>7</v>
      </c>
      <c r="H35" s="2">
        <v>0</v>
      </c>
      <c r="I35" s="1">
        <v>0</v>
      </c>
      <c r="J35" s="3" t="s">
        <v>18</v>
      </c>
      <c r="K35" s="2" t="str">
        <f>J35*2421.62</f>
        <v>0</v>
      </c>
      <c r="L35" s="5"/>
    </row>
    <row r="36" spans="1:12" customHeight="1" ht="105" outlineLevel="5">
      <c r="A36" s="1"/>
      <c r="B36" s="1">
        <v>827900</v>
      </c>
      <c r="C36" s="1" t="s">
        <v>127</v>
      </c>
      <c r="D36" s="1" t="s">
        <v>128</v>
      </c>
      <c r="E36" s="2" t="s">
        <v>129</v>
      </c>
      <c r="F36" s="2" t="s">
        <v>130</v>
      </c>
      <c r="G36" s="2">
        <v>2</v>
      </c>
      <c r="H36" s="2">
        <v>0</v>
      </c>
      <c r="I36" s="1">
        <v>0</v>
      </c>
      <c r="J36" s="3" t="s">
        <v>18</v>
      </c>
      <c r="K36" s="2" t="str">
        <f>J36*2520.00</f>
        <v>0</v>
      </c>
      <c r="L36" s="5"/>
    </row>
    <row r="37" spans="1:12" customHeight="1" ht="105" outlineLevel="5">
      <c r="A37" s="1"/>
      <c r="B37" s="1">
        <v>827901</v>
      </c>
      <c r="C37" s="1" t="s">
        <v>131</v>
      </c>
      <c r="D37" s="1" t="s">
        <v>132</v>
      </c>
      <c r="E37" s="2" t="s">
        <v>133</v>
      </c>
      <c r="F37" s="2" t="s">
        <v>134</v>
      </c>
      <c r="G37" s="2">
        <v>0</v>
      </c>
      <c r="H37" s="2">
        <v>0</v>
      </c>
      <c r="I37" s="1">
        <v>0</v>
      </c>
      <c r="J37" s="3" t="s">
        <v>18</v>
      </c>
      <c r="K37" s="2" t="str">
        <f>J37*2276.32</f>
        <v>0</v>
      </c>
      <c r="L37" s="5"/>
    </row>
    <row r="38" spans="1:12" customHeight="1" ht="105" outlineLevel="5">
      <c r="A38" s="1"/>
      <c r="B38" s="1">
        <v>827902</v>
      </c>
      <c r="C38" s="1" t="s">
        <v>135</v>
      </c>
      <c r="D38" s="1" t="s">
        <v>136</v>
      </c>
      <c r="E38" s="2" t="s">
        <v>137</v>
      </c>
      <c r="F38" s="2" t="s">
        <v>134</v>
      </c>
      <c r="G38" s="2" t="s">
        <v>47</v>
      </c>
      <c r="H38" s="2">
        <v>0</v>
      </c>
      <c r="I38" s="1">
        <v>0</v>
      </c>
      <c r="J38" s="3" t="s">
        <v>18</v>
      </c>
      <c r="K38" s="2" t="str">
        <f>J38*2276.32</f>
        <v>0</v>
      </c>
      <c r="L38" s="5"/>
    </row>
    <row r="39" spans="1:12" customHeight="1" ht="105" outlineLevel="5">
      <c r="A39" s="1"/>
      <c r="B39" s="1">
        <v>827903</v>
      </c>
      <c r="C39" s="1" t="s">
        <v>138</v>
      </c>
      <c r="D39" s="1" t="s">
        <v>139</v>
      </c>
      <c r="E39" s="2" t="s">
        <v>140</v>
      </c>
      <c r="F39" s="2" t="s">
        <v>141</v>
      </c>
      <c r="G39" s="2">
        <v>2</v>
      </c>
      <c r="H39" s="2">
        <v>0</v>
      </c>
      <c r="I39" s="1">
        <v>10</v>
      </c>
      <c r="J39" s="3" t="s">
        <v>18</v>
      </c>
      <c r="K39" s="2" t="str">
        <f>J39*1860.11</f>
        <v>0</v>
      </c>
      <c r="L39" s="5"/>
    </row>
    <row r="40" spans="1:12" customHeight="1" ht="105" outlineLevel="5">
      <c r="A40" s="1"/>
      <c r="B40" s="1">
        <v>827904</v>
      </c>
      <c r="C40" s="1" t="s">
        <v>142</v>
      </c>
      <c r="D40" s="1" t="s">
        <v>143</v>
      </c>
      <c r="E40" s="2" t="s">
        <v>144</v>
      </c>
      <c r="F40" s="2" t="s">
        <v>145</v>
      </c>
      <c r="G40" s="2">
        <v>4</v>
      </c>
      <c r="H40" s="2">
        <v>0</v>
      </c>
      <c r="I40" s="1">
        <v>0</v>
      </c>
      <c r="J40" s="3" t="s">
        <v>18</v>
      </c>
      <c r="K40" s="2" t="str">
        <f>J40*2117.40</f>
        <v>0</v>
      </c>
      <c r="L40" s="5"/>
    </row>
    <row r="41" spans="1:12" customHeight="1" ht="105" outlineLevel="5">
      <c r="A41" s="1"/>
      <c r="B41" s="1">
        <v>827905</v>
      </c>
      <c r="C41" s="1" t="s">
        <v>146</v>
      </c>
      <c r="D41" s="1" t="s">
        <v>147</v>
      </c>
      <c r="E41" s="2" t="s">
        <v>148</v>
      </c>
      <c r="F41" s="2" t="s">
        <v>149</v>
      </c>
      <c r="G41" s="2">
        <v>8</v>
      </c>
      <c r="H41" s="2">
        <v>0</v>
      </c>
      <c r="I41" s="1">
        <v>0</v>
      </c>
      <c r="J41" s="3" t="s">
        <v>18</v>
      </c>
      <c r="K41" s="2" t="str">
        <f>J41*1988.75</f>
        <v>0</v>
      </c>
      <c r="L41" s="5"/>
    </row>
    <row r="42" spans="1:12" customHeight="1" ht="105" outlineLevel="5">
      <c r="A42" s="1"/>
      <c r="B42" s="1">
        <v>827906</v>
      </c>
      <c r="C42" s="1" t="s">
        <v>150</v>
      </c>
      <c r="D42" s="1" t="s">
        <v>151</v>
      </c>
      <c r="E42" s="2" t="s">
        <v>152</v>
      </c>
      <c r="F42" s="2" t="s">
        <v>153</v>
      </c>
      <c r="G42" s="2" t="s">
        <v>47</v>
      </c>
      <c r="H42" s="2">
        <v>0</v>
      </c>
      <c r="I42" s="1">
        <v>0</v>
      </c>
      <c r="J42" s="3" t="s">
        <v>18</v>
      </c>
      <c r="K42" s="2" t="str">
        <f>J42*1622.48</f>
        <v>0</v>
      </c>
      <c r="L42" s="5"/>
    </row>
    <row r="43" spans="1:12" customHeight="1" ht="105" outlineLevel="5">
      <c r="A43" s="1"/>
      <c r="B43" s="1">
        <v>827907</v>
      </c>
      <c r="C43" s="1" t="s">
        <v>154</v>
      </c>
      <c r="D43" s="1" t="s">
        <v>155</v>
      </c>
      <c r="E43" s="2" t="s">
        <v>156</v>
      </c>
      <c r="F43" s="2" t="s">
        <v>153</v>
      </c>
      <c r="G43" s="2" t="s">
        <v>47</v>
      </c>
      <c r="H43" s="2">
        <v>0</v>
      </c>
      <c r="I43" s="1" t="s">
        <v>47</v>
      </c>
      <c r="J43" s="3" t="s">
        <v>18</v>
      </c>
      <c r="K43" s="2" t="str">
        <f>J43*1622.48</f>
        <v>0</v>
      </c>
      <c r="L43" s="5"/>
    </row>
    <row r="44" spans="1:12" customHeight="1" ht="105" outlineLevel="5">
      <c r="A44" s="1"/>
      <c r="B44" s="1">
        <v>827908</v>
      </c>
      <c r="C44" s="1" t="s">
        <v>157</v>
      </c>
      <c r="D44" s="1" t="s">
        <v>158</v>
      </c>
      <c r="E44" s="2" t="s">
        <v>159</v>
      </c>
      <c r="F44" s="2" t="s">
        <v>160</v>
      </c>
      <c r="G44" s="2" t="s">
        <v>27</v>
      </c>
      <c r="H44" s="2">
        <v>0</v>
      </c>
      <c r="I44" s="1">
        <v>0</v>
      </c>
      <c r="J44" s="3" t="s">
        <v>18</v>
      </c>
      <c r="K44" s="2" t="str">
        <f>J44*1315.24</f>
        <v>0</v>
      </c>
      <c r="L44" s="5"/>
    </row>
    <row r="45" spans="1:12" customHeight="1" ht="105" outlineLevel="5">
      <c r="A45" s="1"/>
      <c r="B45" s="1">
        <v>827909</v>
      </c>
      <c r="C45" s="1" t="s">
        <v>161</v>
      </c>
      <c r="D45" s="1" t="s">
        <v>162</v>
      </c>
      <c r="E45" s="2" t="s">
        <v>163</v>
      </c>
      <c r="F45" s="2" t="s">
        <v>160</v>
      </c>
      <c r="G45" s="2" t="s">
        <v>47</v>
      </c>
      <c r="H45" s="2">
        <v>0</v>
      </c>
      <c r="I45" s="1">
        <v>0</v>
      </c>
      <c r="J45" s="3" t="s">
        <v>18</v>
      </c>
      <c r="K45" s="2" t="str">
        <f>J45*1315.24</f>
        <v>0</v>
      </c>
      <c r="L45" s="5"/>
    </row>
    <row r="46" spans="1:12" customHeight="1" ht="105" outlineLevel="5">
      <c r="A46" s="1"/>
      <c r="B46" s="1">
        <v>827910</v>
      </c>
      <c r="C46" s="1" t="s">
        <v>164</v>
      </c>
      <c r="D46" s="1" t="s">
        <v>165</v>
      </c>
      <c r="E46" s="2" t="s">
        <v>166</v>
      </c>
      <c r="F46" s="2" t="s">
        <v>167</v>
      </c>
      <c r="G46" s="2">
        <v>2</v>
      </c>
      <c r="H46" s="2">
        <v>0</v>
      </c>
      <c r="I46" s="1">
        <v>0</v>
      </c>
      <c r="J46" s="3" t="s">
        <v>18</v>
      </c>
      <c r="K46" s="2" t="str">
        <f>J46*3178.38</f>
        <v>0</v>
      </c>
      <c r="L46" s="5"/>
    </row>
    <row r="47" spans="1:12" customHeight="1" ht="105" outlineLevel="5">
      <c r="A47" s="1"/>
      <c r="B47" s="1">
        <v>827923</v>
      </c>
      <c r="C47" s="1" t="s">
        <v>168</v>
      </c>
      <c r="D47" s="1" t="s">
        <v>169</v>
      </c>
      <c r="E47" s="2" t="s">
        <v>170</v>
      </c>
      <c r="F47" s="2" t="s">
        <v>171</v>
      </c>
      <c r="G47" s="2" t="s">
        <v>27</v>
      </c>
      <c r="H47" s="2">
        <v>0</v>
      </c>
      <c r="I47" s="1">
        <v>0</v>
      </c>
      <c r="J47" s="3" t="s">
        <v>18</v>
      </c>
      <c r="K47" s="2" t="str">
        <f>J47*665.95</f>
        <v>0</v>
      </c>
      <c r="L47" s="5"/>
    </row>
    <row r="48" spans="1:12" customHeight="1" ht="105" outlineLevel="5">
      <c r="A48" s="1"/>
      <c r="B48" s="1">
        <v>827924</v>
      </c>
      <c r="C48" s="1" t="s">
        <v>172</v>
      </c>
      <c r="D48" s="1" t="s">
        <v>173</v>
      </c>
      <c r="E48" s="2" t="s">
        <v>174</v>
      </c>
      <c r="F48" s="2" t="s">
        <v>175</v>
      </c>
      <c r="G48" s="2" t="s">
        <v>27</v>
      </c>
      <c r="H48" s="2">
        <v>0</v>
      </c>
      <c r="I48" s="1" t="s">
        <v>27</v>
      </c>
      <c r="J48" s="3" t="s">
        <v>18</v>
      </c>
      <c r="K48" s="2" t="str">
        <f>J48*879.35</f>
        <v>0</v>
      </c>
      <c r="L48" s="5"/>
    </row>
    <row r="49" spans="1:12" customHeight="1" ht="105" outlineLevel="5">
      <c r="A49" s="1"/>
      <c r="B49" s="1">
        <v>827925</v>
      </c>
      <c r="C49" s="1" t="s">
        <v>176</v>
      </c>
      <c r="D49" s="1" t="s">
        <v>177</v>
      </c>
      <c r="E49" s="2" t="s">
        <v>178</v>
      </c>
      <c r="F49" s="2" t="s">
        <v>179</v>
      </c>
      <c r="G49" s="2" t="s">
        <v>47</v>
      </c>
      <c r="H49" s="2">
        <v>0</v>
      </c>
      <c r="I49" s="1">
        <v>0</v>
      </c>
      <c r="J49" s="3" t="s">
        <v>18</v>
      </c>
      <c r="K49" s="2" t="str">
        <f>J49*1325.84</f>
        <v>0</v>
      </c>
      <c r="L49" s="5"/>
    </row>
    <row r="50" spans="1:12" customHeight="1" ht="105" outlineLevel="5">
      <c r="A50" s="1"/>
      <c r="B50" s="1">
        <v>827926</v>
      </c>
      <c r="C50" s="1" t="s">
        <v>180</v>
      </c>
      <c r="D50" s="1" t="s">
        <v>181</v>
      </c>
      <c r="E50" s="2" t="s">
        <v>182</v>
      </c>
      <c r="F50" s="2" t="s">
        <v>183</v>
      </c>
      <c r="G50" s="2">
        <v>0</v>
      </c>
      <c r="H50" s="2">
        <v>0</v>
      </c>
      <c r="I50" s="1">
        <v>0</v>
      </c>
      <c r="J50" s="3" t="s">
        <v>18</v>
      </c>
      <c r="K50" s="2" t="str">
        <f>J50*0.00</f>
        <v>0</v>
      </c>
      <c r="L50" s="5"/>
    </row>
    <row r="51" spans="1:12" customHeight="1" ht="105" outlineLevel="5">
      <c r="A51" s="1"/>
      <c r="B51" s="1">
        <v>827928</v>
      </c>
      <c r="C51" s="1" t="s">
        <v>184</v>
      </c>
      <c r="D51" s="1" t="s">
        <v>185</v>
      </c>
      <c r="E51" s="2" t="s">
        <v>186</v>
      </c>
      <c r="F51" s="2" t="s">
        <v>187</v>
      </c>
      <c r="G51" s="2" t="s">
        <v>27</v>
      </c>
      <c r="H51" s="2">
        <v>0</v>
      </c>
      <c r="I51" s="1">
        <v>0</v>
      </c>
      <c r="J51" s="3" t="s">
        <v>18</v>
      </c>
      <c r="K51" s="2" t="str">
        <f>J51*703.78</f>
        <v>0</v>
      </c>
      <c r="L51" s="5"/>
    </row>
    <row r="52" spans="1:12" customHeight="1" ht="105" outlineLevel="5">
      <c r="A52" s="1"/>
      <c r="B52" s="1">
        <v>827929</v>
      </c>
      <c r="C52" s="1" t="s">
        <v>188</v>
      </c>
      <c r="D52" s="1" t="s">
        <v>189</v>
      </c>
      <c r="E52" s="2" t="s">
        <v>190</v>
      </c>
      <c r="F52" s="2" t="s">
        <v>191</v>
      </c>
      <c r="G52" s="2" t="s">
        <v>192</v>
      </c>
      <c r="H52" s="2">
        <v>0</v>
      </c>
      <c r="I52" s="1">
        <v>0</v>
      </c>
      <c r="J52" s="3" t="s">
        <v>18</v>
      </c>
      <c r="K52" s="2" t="str">
        <f>J52*658.38</f>
        <v>0</v>
      </c>
      <c r="L52" s="5"/>
    </row>
    <row r="53" spans="1:12" customHeight="1" ht="105" outlineLevel="5">
      <c r="A53" s="1"/>
      <c r="B53" s="1">
        <v>827931</v>
      </c>
      <c r="C53" s="1" t="s">
        <v>193</v>
      </c>
      <c r="D53" s="1" t="s">
        <v>194</v>
      </c>
      <c r="E53" s="2" t="s">
        <v>195</v>
      </c>
      <c r="F53" s="2" t="s">
        <v>196</v>
      </c>
      <c r="G53" s="2" t="s">
        <v>197</v>
      </c>
      <c r="H53" s="2">
        <v>0</v>
      </c>
      <c r="I53" s="1">
        <v>0</v>
      </c>
      <c r="J53" s="3" t="s">
        <v>18</v>
      </c>
      <c r="K53" s="2" t="str">
        <f>J53*643.24</f>
        <v>0</v>
      </c>
      <c r="L53" s="5"/>
    </row>
    <row r="54" spans="1:12" customHeight="1" ht="105" outlineLevel="5">
      <c r="A54" s="1"/>
      <c r="B54" s="1">
        <v>827932</v>
      </c>
      <c r="C54" s="1" t="s">
        <v>198</v>
      </c>
      <c r="D54" s="1" t="s">
        <v>199</v>
      </c>
      <c r="E54" s="2" t="s">
        <v>200</v>
      </c>
      <c r="F54" s="2" t="s">
        <v>201</v>
      </c>
      <c r="G54" s="2">
        <v>9</v>
      </c>
      <c r="H54" s="2">
        <v>0</v>
      </c>
      <c r="I54" s="1">
        <v>0</v>
      </c>
      <c r="J54" s="3" t="s">
        <v>18</v>
      </c>
      <c r="K54" s="2" t="str">
        <f>J54*2099.24</f>
        <v>0</v>
      </c>
      <c r="L54" s="5"/>
    </row>
    <row r="55" spans="1:12" customHeight="1" ht="105" outlineLevel="5">
      <c r="A55" s="1"/>
      <c r="B55" s="1">
        <v>827933</v>
      </c>
      <c r="C55" s="1" t="s">
        <v>202</v>
      </c>
      <c r="D55" s="1" t="s">
        <v>203</v>
      </c>
      <c r="E55" s="2" t="s">
        <v>204</v>
      </c>
      <c r="F55" s="2" t="s">
        <v>201</v>
      </c>
      <c r="G55" s="2">
        <v>3</v>
      </c>
      <c r="H55" s="2">
        <v>0</v>
      </c>
      <c r="I55" s="1">
        <v>0</v>
      </c>
      <c r="J55" s="3" t="s">
        <v>18</v>
      </c>
      <c r="K55" s="2" t="str">
        <f>J55*2099.24</f>
        <v>0</v>
      </c>
      <c r="L55" s="5"/>
    </row>
    <row r="56" spans="1:12" customHeight="1" ht="105" outlineLevel="5">
      <c r="A56" s="1"/>
      <c r="B56" s="1">
        <v>827934</v>
      </c>
      <c r="C56" s="1" t="s">
        <v>205</v>
      </c>
      <c r="D56" s="1" t="s">
        <v>206</v>
      </c>
      <c r="E56" s="2" t="s">
        <v>207</v>
      </c>
      <c r="F56" s="2" t="s">
        <v>201</v>
      </c>
      <c r="G56" s="2" t="s">
        <v>47</v>
      </c>
      <c r="H56" s="2">
        <v>0</v>
      </c>
      <c r="I56" s="1">
        <v>10</v>
      </c>
      <c r="J56" s="3" t="s">
        <v>18</v>
      </c>
      <c r="K56" s="2" t="str">
        <f>J56*2099.24</f>
        <v>0</v>
      </c>
      <c r="L56" s="5"/>
    </row>
    <row r="57" spans="1:12" customHeight="1" ht="105" outlineLevel="5">
      <c r="A57" s="1"/>
      <c r="B57" s="1">
        <v>832197</v>
      </c>
      <c r="C57" s="1" t="s">
        <v>208</v>
      </c>
      <c r="D57" s="1" t="s">
        <v>209</v>
      </c>
      <c r="E57" s="2" t="s">
        <v>210</v>
      </c>
      <c r="F57" s="2" t="s">
        <v>116</v>
      </c>
      <c r="G57" s="2">
        <v>7</v>
      </c>
      <c r="H57" s="2">
        <v>0</v>
      </c>
      <c r="I57" s="1">
        <v>0</v>
      </c>
      <c r="J57" s="3" t="s">
        <v>18</v>
      </c>
      <c r="K57" s="2" t="str">
        <f>J57*2131.02</f>
        <v>0</v>
      </c>
      <c r="L57" s="5"/>
    </row>
    <row r="58" spans="1:12" customHeight="1" ht="105" outlineLevel="5">
      <c r="A58" s="1"/>
      <c r="B58" s="1">
        <v>832195</v>
      </c>
      <c r="C58" s="1" t="s">
        <v>211</v>
      </c>
      <c r="D58" s="1" t="s">
        <v>212</v>
      </c>
      <c r="E58" s="2" t="s">
        <v>213</v>
      </c>
      <c r="F58" s="2" t="s">
        <v>100</v>
      </c>
      <c r="G58" s="2">
        <v>5</v>
      </c>
      <c r="H58" s="2">
        <v>0</v>
      </c>
      <c r="I58" s="1">
        <v>0</v>
      </c>
      <c r="J58" s="3" t="s">
        <v>18</v>
      </c>
      <c r="K58" s="2" t="str">
        <f>J58*2392.86</f>
        <v>0</v>
      </c>
      <c r="L58" s="5"/>
    </row>
    <row r="59" spans="1:12" customHeight="1" ht="105" outlineLevel="5">
      <c r="A59" s="1"/>
      <c r="B59" s="1">
        <v>832196</v>
      </c>
      <c r="C59" s="1" t="s">
        <v>214</v>
      </c>
      <c r="D59" s="1" t="s">
        <v>215</v>
      </c>
      <c r="E59" s="2" t="s">
        <v>216</v>
      </c>
      <c r="F59" s="2" t="s">
        <v>100</v>
      </c>
      <c r="G59" s="2">
        <v>2</v>
      </c>
      <c r="H59" s="2">
        <v>0</v>
      </c>
      <c r="I59" s="1">
        <v>0</v>
      </c>
      <c r="J59" s="3" t="s">
        <v>18</v>
      </c>
      <c r="K59" s="2" t="str">
        <f>J59*2392.86</f>
        <v>0</v>
      </c>
      <c r="L59" s="5"/>
    </row>
    <row r="60" spans="1:12" outlineLevel="3">
      <c r="A60" s="9" t="s">
        <v>217</v>
      </c>
      <c r="B60" s="9"/>
      <c r="C60" s="9"/>
      <c r="D60" s="9"/>
      <c r="E60" s="9"/>
      <c r="F60" s="9"/>
      <c r="G60" s="9"/>
      <c r="H60" s="9"/>
      <c r="I60" s="9"/>
      <c r="J60" s="9"/>
      <c r="K60" s="9"/>
      <c r="L60" s="5"/>
    </row>
    <row r="61" spans="1:12" customHeight="1" ht="105" outlineLevel="5">
      <c r="A61" s="1"/>
      <c r="B61" s="1">
        <v>890501</v>
      </c>
      <c r="C61" s="1" t="s">
        <v>218</v>
      </c>
      <c r="D61" s="1" t="s">
        <v>219</v>
      </c>
      <c r="E61" s="2" t="s">
        <v>220</v>
      </c>
      <c r="F61" s="2" t="s">
        <v>221</v>
      </c>
      <c r="G61" s="2">
        <v>0</v>
      </c>
      <c r="H61" s="2">
        <v>0</v>
      </c>
      <c r="I61" s="1">
        <v>0</v>
      </c>
      <c r="J61" s="3" t="s">
        <v>18</v>
      </c>
      <c r="K61" s="2" t="str">
        <f>J61*893.83</f>
        <v>0</v>
      </c>
      <c r="L61" s="5"/>
    </row>
    <row r="62" spans="1:12" customHeight="1" ht="105" outlineLevel="5">
      <c r="A62" s="1"/>
      <c r="B62" s="1">
        <v>890506</v>
      </c>
      <c r="C62" s="1" t="s">
        <v>222</v>
      </c>
      <c r="D62" s="1" t="s">
        <v>223</v>
      </c>
      <c r="E62" s="2" t="s">
        <v>224</v>
      </c>
      <c r="F62" s="2" t="s">
        <v>225</v>
      </c>
      <c r="G62" s="2">
        <v>0</v>
      </c>
      <c r="H62" s="2">
        <v>0</v>
      </c>
      <c r="I62" s="1">
        <v>0</v>
      </c>
      <c r="J62" s="3" t="s">
        <v>18</v>
      </c>
      <c r="K62" s="2" t="str">
        <f>J62*952.31</f>
        <v>0</v>
      </c>
      <c r="L62" s="5"/>
    </row>
    <row r="63" spans="1:12" customHeight="1" ht="105" outlineLevel="5">
      <c r="A63" s="1"/>
      <c r="B63" s="1">
        <v>890509</v>
      </c>
      <c r="C63" s="1" t="s">
        <v>226</v>
      </c>
      <c r="D63" s="1" t="s">
        <v>227</v>
      </c>
      <c r="E63" s="2" t="s">
        <v>228</v>
      </c>
      <c r="F63" s="2" t="s">
        <v>229</v>
      </c>
      <c r="G63" s="2" t="s">
        <v>27</v>
      </c>
      <c r="H63" s="2">
        <v>0</v>
      </c>
      <c r="I63" s="1">
        <v>0</v>
      </c>
      <c r="J63" s="3" t="s">
        <v>18</v>
      </c>
      <c r="K63" s="2" t="str">
        <f>J63*557.49</f>
        <v>0</v>
      </c>
      <c r="L6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  <mergeCell ref="A23:K23"/>
    <mergeCell ref="A60:K60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2026-06-22T07:43:29+03:00</dcterms:created>
  <dcterms:modified xsi:type="dcterms:W3CDTF">2026-06-22T07:43:29+03:00</dcterms:modified>
  <dc:title>Untitled Spreadsheet</dc:title>
  <dc:description/>
  <dc:subject/>
  <cp:keywords/>
  <cp:category/>
</cp:coreProperties>
</file>