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<sst xmlns="http://schemas.openxmlformats.org/spreadsheetml/2006/main" uniqueCount="259">
  <si>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</si>
  <si>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</si>
  <si>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</si>
  <si>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</si>
  <si>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</si>
  <si>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</si>
  <si>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</si>
  <si>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</si>
  <si>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</si>
  <si>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</si>
  <si>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</si>
  <si>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Системы инсталяции</t>
  </si>
  <si>
    <t>Системы инсталяции VIEIR</t>
  </si>
  <si>
    <t>Инсталяции VIEIR</t>
  </si>
  <si>
    <t>VER-000346</t>
  </si>
  <si>
    <t>VRQ60-B</t>
  </si>
  <si>
    <t>60 Инсталяция с ХРОМ кнопкой КРУГЛЫЕ клавиши VIEIR</t>
  </si>
  <si>
    <t>16 346.40 руб.</t>
  </si>
  <si>
    <t>шт</t>
  </si>
  <si>
    <t>VER-000519</t>
  </si>
  <si>
    <t>VRQ60-A</t>
  </si>
  <si>
    <t>60 Инсталяция с ХРОМ кнопкой КВАДРАТНЫЕ клавиши VIEIR</t>
  </si>
  <si>
    <t>VER-000600</t>
  </si>
  <si>
    <t>VRQ71</t>
  </si>
  <si>
    <t>71 Инсталяция для унитаза (без кнопки) VIEIR</t>
  </si>
  <si>
    <t>13 878.27 руб.</t>
  </si>
  <si>
    <t>VER-000667</t>
  </si>
  <si>
    <t>VRQ70</t>
  </si>
  <si>
    <t>70 Рама для скрытого монтажа биде (1шт)</t>
  </si>
  <si>
    <t>10 212.09 руб.</t>
  </si>
  <si>
    <t>VER-000668</t>
  </si>
  <si>
    <t>VRQ72</t>
  </si>
  <si>
    <t>72 Смывной бачок пластиковый, кнопочный,c комплектом труб</t>
  </si>
  <si>
    <t>6 576.78 руб.</t>
  </si>
  <si>
    <t>VER-000897</t>
  </si>
  <si>
    <t>VRQ79</t>
  </si>
  <si>
    <t>79 Инсталляция скрытого монтажа (без кнопки) (1шт)</t>
  </si>
  <si>
    <t>14 145.81 руб.</t>
  </si>
  <si>
    <t>&gt;10</t>
  </si>
  <si>
    <t>VER-001081</t>
  </si>
  <si>
    <t>VRQ60</t>
  </si>
  <si>
    <t>60 Инсталяция для скрытого монтажа (без кнопки) (1шт)</t>
  </si>
  <si>
    <t>14 555.94 руб.</t>
  </si>
  <si>
    <t>Кнопки смыва VIEIR</t>
  </si>
  <si>
    <t>VER-000445</t>
  </si>
  <si>
    <t>VRQ61B-F</t>
  </si>
  <si>
    <t>60 Кнопка смыва БЕЛАЯ для инсталяции механическая, круглые клавиши (20/1шт)</t>
  </si>
  <si>
    <t>1 162.77 руб.</t>
  </si>
  <si>
    <t>VER-000446</t>
  </si>
  <si>
    <t>VRQ61B-C</t>
  </si>
  <si>
    <t>60 Кнопка смыва ЧЕРНАЯ для инсталяции механическая, круглые клавиши (20/1шт)</t>
  </si>
  <si>
    <t>VER-000447</t>
  </si>
  <si>
    <t>VRQ61B-S</t>
  </si>
  <si>
    <t>60 Кнопка смыва ЗОЛОТО для инсталяции механическая, круглые клавиши (20/1шт)</t>
  </si>
  <si>
    <t>2 075.64 руб.</t>
  </si>
  <si>
    <t>VER-000448</t>
  </si>
  <si>
    <t>VRQ61B-G</t>
  </si>
  <si>
    <t>60 Кнопка смыва САТИН для инсталяции механическая, круглые клавиши (20/1шт)</t>
  </si>
  <si>
    <t>2 072.70 руб.</t>
  </si>
  <si>
    <t>VER-000449</t>
  </si>
  <si>
    <t>VRQ62A-F</t>
  </si>
  <si>
    <t>60 Кнопка смыва БЕЛАЯ для инсталяции механическая, квадратные клавиши (20/1шт)</t>
  </si>
  <si>
    <t>1 174.53 руб.</t>
  </si>
  <si>
    <t>VER-000450</t>
  </si>
  <si>
    <t>VRQ62A-C</t>
  </si>
  <si>
    <t>60 Кнопка смыва ЧЕРНАЯ для инсталяции механическая, квадратные клавиши (20/1шт)</t>
  </si>
  <si>
    <t>VER-000451</t>
  </si>
  <si>
    <t>VRQ62A-S</t>
  </si>
  <si>
    <t>60 Кнопка смыва ЗОЛОТО для инсталяции механическая, квадратные клавиши (20/1шт)</t>
  </si>
  <si>
    <t>2 084.46 руб.</t>
  </si>
  <si>
    <t>VER-000452</t>
  </si>
  <si>
    <t>VRQ62A-G</t>
  </si>
  <si>
    <t>60 Кнопка смыва САТИН для инсталяции механическая, квадратные клавиши (20/1шт)</t>
  </si>
  <si>
    <t>VER-000651</t>
  </si>
  <si>
    <t>VRQ73-1</t>
  </si>
  <si>
    <t>71 Кнопка смыва для инсталляции механическая, круглые клавиши, хром VRQ73-1  (20/1шт)</t>
  </si>
  <si>
    <t>1 440.60 руб.</t>
  </si>
  <si>
    <t>VER-000652</t>
  </si>
  <si>
    <t>VRQ73-2</t>
  </si>
  <si>
    <t>71 Кнопка смыва для инсталяции механическая, цвет хром, квадратные клавиши (50/1шт)</t>
  </si>
  <si>
    <t>VER-000653</t>
  </si>
  <si>
    <t>VRQ73-3</t>
  </si>
  <si>
    <t>VER-000654</t>
  </si>
  <si>
    <t>VRQ74-1F</t>
  </si>
  <si>
    <t>71 Кнопка смыва для инсталяции механическая, цвет белый матовый, круглые клавиши  (50/1шт)</t>
  </si>
  <si>
    <t>1 096.62 руб.</t>
  </si>
  <si>
    <t>VER-000655</t>
  </si>
  <si>
    <t>VRQ74-2F</t>
  </si>
  <si>
    <t>71 Кнопка смыва для инсталяции механическая, цвет белый матовый, квадратные клавиши  (50/1шт)</t>
  </si>
  <si>
    <t>VER-000656</t>
  </si>
  <si>
    <t>VRQ74-3F</t>
  </si>
  <si>
    <t>VER-000657</t>
  </si>
  <si>
    <t>VRQ75-1C</t>
  </si>
  <si>
    <t>71 Кнопка смыва для инсталяции механическая, цвет черный матовый, круглые клавиши  (50/1шт)</t>
  </si>
  <si>
    <t>VER-000658</t>
  </si>
  <si>
    <t>VRQ75-2C</t>
  </si>
  <si>
    <t>71 Кнопка смыва для инсталяции механическая, цвет черный матовый, квадратные клавиши (50/1шт)</t>
  </si>
  <si>
    <t>VER-000659</t>
  </si>
  <si>
    <t>VRQ75-3C</t>
  </si>
  <si>
    <t>VER-000660</t>
  </si>
  <si>
    <t>VRQ76-1G</t>
  </si>
  <si>
    <t>71 Кнопка смыва МЕТАЛЛ для инсталяции механическая, цвет графит , круглые клавиши  (50/1шт)</t>
  </si>
  <si>
    <t>2 130.03 руб.</t>
  </si>
  <si>
    <t>VER-000661</t>
  </si>
  <si>
    <t>VRQ76-2G</t>
  </si>
  <si>
    <t>71 Кнопка смыва МЕТАЛЛ для инсталяции механическая, цвет графит , квадратные клавиши  (50/1шт)</t>
  </si>
  <si>
    <t>VER-000662</t>
  </si>
  <si>
    <t>VRQ77-1S</t>
  </si>
  <si>
    <t>71 Кнопка смыва МЕТАЛЛ для инсталяции механическая, цвет матовое золото, круглые клавиши  (50/1шт)</t>
  </si>
  <si>
    <t>2 132.97 руб.</t>
  </si>
  <si>
    <t>VER-000663</t>
  </si>
  <si>
    <t>VRQ77-2S</t>
  </si>
  <si>
    <t>71 Кнопка смыва МЕТАЛЛ для инсталяции механическая, цвет матовое золото, квадратные клавиши (50/1шт)</t>
  </si>
  <si>
    <t>VER-000664</t>
  </si>
  <si>
    <t>VRQ78-1D</t>
  </si>
  <si>
    <t>71 Кнопка смыва МЕТАЛЛ для инсталяции механическая, цвет латунный матовый, круглые клавиши  (50/1шт)</t>
  </si>
  <si>
    <t>VER-000665</t>
  </si>
  <si>
    <t>VRQ78-2D</t>
  </si>
  <si>
    <t>71 Кнопка смыва МЕТАЛЛ для инсталяции механическая, цвет латунный матовый, квадратные клавиши (50шт)</t>
  </si>
  <si>
    <t>VER-000666</t>
  </si>
  <si>
    <t>VRQ78-3D</t>
  </si>
  <si>
    <t>VER-000877</t>
  </si>
  <si>
    <t>VRQ66-4</t>
  </si>
  <si>
    <t>79 Кнопка смыва для инсталяции механическая хром (20/1шт)</t>
  </si>
  <si>
    <t>1 446.48 руб.</t>
  </si>
  <si>
    <t>VER-000878</t>
  </si>
  <si>
    <t>VRQ66-4C</t>
  </si>
  <si>
    <t>79 Кнопка смыва для инсталяции механическая, черный (20/1шт)</t>
  </si>
  <si>
    <t>1 193.64 руб.</t>
  </si>
  <si>
    <t>VER-000879</t>
  </si>
  <si>
    <t>VRQ66-4F</t>
  </si>
  <si>
    <t>79 Кнопка смыва для инсталяции механическая, белый (20/1шт)</t>
  </si>
  <si>
    <t>VER-000880</t>
  </si>
  <si>
    <t>VRQ66-4G</t>
  </si>
  <si>
    <t>79 Кнопка смыва для инсталяции механическая, серый (20/1шт)</t>
  </si>
  <si>
    <t>2 106.51 руб.</t>
  </si>
  <si>
    <t>VER-000881</t>
  </si>
  <si>
    <t>VRQ66-4S</t>
  </si>
  <si>
    <t>79 Кнопка смыва для инсталяции механическая, золотой (20/1шт)</t>
  </si>
  <si>
    <t>VER-000898</t>
  </si>
  <si>
    <t>VRQ67-5</t>
  </si>
  <si>
    <t>1 449.42 руб.</t>
  </si>
  <si>
    <t>VER-000899</t>
  </si>
  <si>
    <t>VRQ67-5C</t>
  </si>
  <si>
    <t>1 196.58 руб.</t>
  </si>
  <si>
    <t>VER-000900</t>
  </si>
  <si>
    <t>VRQ67-5G</t>
  </si>
  <si>
    <t>2 107.98 руб.</t>
  </si>
  <si>
    <t>VER-000901</t>
  </si>
  <si>
    <t>VRQ67-5S</t>
  </si>
  <si>
    <t>VER-000902</t>
  </si>
  <si>
    <t>VRQ67-5F</t>
  </si>
  <si>
    <t>VER-001481</t>
  </si>
  <si>
    <t>VRQ76-3G</t>
  </si>
  <si>
    <t>71 Кнопка смыва для инсталяции механическая, цвет графит, квадратные клавиши (48/1шт)</t>
  </si>
  <si>
    <t>VER-001482</t>
  </si>
  <si>
    <t>VRQ77-3S</t>
  </si>
  <si>
    <t>71 Кнопка смыва для инсталяции механическая, цвет матовое золото, квадратные клавиши (48/1шт)</t>
  </si>
  <si>
    <t>Системы инсталяции ZEGOR</t>
  </si>
  <si>
    <t>Инсталяции</t>
  </si>
  <si>
    <t>ZGR-002090</t>
  </si>
  <si>
    <t>IN450-3</t>
  </si>
  <si>
    <t>Система инсталляция для унитаза ZEGOR (1/20шт) без кнопки</t>
  </si>
  <si>
    <t>14 216.77 руб.</t>
  </si>
  <si>
    <t>Кнопки смыва</t>
  </si>
  <si>
    <t>ZGR-002091</t>
  </si>
  <si>
    <t>CN731-0</t>
  </si>
  <si>
    <t>Круглая белая кнопка , механическая ZEGOR (1/20шт)</t>
  </si>
  <si>
    <t>1 388.12 руб.</t>
  </si>
  <si>
    <t>ZGR-002092</t>
  </si>
  <si>
    <t>CN731-1</t>
  </si>
  <si>
    <t>Круглая серя кнопка , механическая ZEGOR (1/20шт)</t>
  </si>
  <si>
    <t>1 665.75 руб.</t>
  </si>
  <si>
    <t>ZGR-002093</t>
  </si>
  <si>
    <t>CN731-2</t>
  </si>
  <si>
    <t>Круглая хромироання  кнопка , механическая ZEGOR (1/20шт)</t>
  </si>
  <si>
    <t>2 221.00 руб.</t>
  </si>
  <si>
    <t>ZGR-002094</t>
  </si>
  <si>
    <t>CN731-3</t>
  </si>
  <si>
    <t>Круглая черная  кнопка , механическая ZEGOR (1/20шт)</t>
  </si>
  <si>
    <t>1 943.37 руб.</t>
  </si>
  <si>
    <t>ZGR-002095</t>
  </si>
  <si>
    <t>CN731-4</t>
  </si>
  <si>
    <t>Круглая черно-золотая  кнопка , механическая ZEGOR (1/20шт)</t>
  </si>
  <si>
    <t>2 080.73 руб.</t>
  </si>
  <si>
    <t>ZGR-002096</t>
  </si>
  <si>
    <t>CN731-5</t>
  </si>
  <si>
    <t>Круглая золотая  кнопка , механическая ZEGOR (1/20шт)</t>
  </si>
  <si>
    <t>2 776.25 руб.</t>
  </si>
  <si>
    <t>ZGR-002097</t>
  </si>
  <si>
    <t>CN732-0</t>
  </si>
  <si>
    <t>Белая кнопка , механическая ZEGOR (1/20шт)</t>
  </si>
  <si>
    <t>ZGR-002098</t>
  </si>
  <si>
    <t>CN732-1</t>
  </si>
  <si>
    <t>Серая  кнопка , механическая ZEGOR (1/20шт)</t>
  </si>
  <si>
    <t>ZGR-002099</t>
  </si>
  <si>
    <t>CN732-2</t>
  </si>
  <si>
    <t>Хромированная  кнопка , механическая ZEGOR (1/20шт)</t>
  </si>
  <si>
    <t>ZGR-002100</t>
  </si>
  <si>
    <t>CN732-3</t>
  </si>
  <si>
    <t>Черная  кнопка , механическая ZEGOR (1/20шт)</t>
  </si>
  <si>
    <t>ZGR-002101</t>
  </si>
  <si>
    <t>CN732-4</t>
  </si>
  <si>
    <t>Черно-золотя  кнопка , механическая ZEGOR (1/20шт)</t>
  </si>
  <si>
    <t>ZGR-002102</t>
  </si>
  <si>
    <t>CN732-5</t>
  </si>
  <si>
    <t>Золотя  кнопка , механическая ZEGOR (1/20шт)</t>
  </si>
  <si>
    <t>Комплектующие к инсталяциям</t>
  </si>
  <si>
    <t>ZGR-002103</t>
  </si>
  <si>
    <t>EI 740-1</t>
  </si>
  <si>
    <t>Поплавковый клапан для инсталляции с креплением ZEGOR (1/30шт)</t>
  </si>
  <si>
    <t>649.80 руб.</t>
  </si>
  <si>
    <t>ZGR-002104</t>
  </si>
  <si>
    <t>EI 740-2</t>
  </si>
  <si>
    <t>Кран для подключения инсталляции ZEGOR (1/10шт)</t>
  </si>
  <si>
    <t>974.70 руб.</t>
  </si>
  <si>
    <t>ZGR-002105</t>
  </si>
  <si>
    <t>EI 740-3</t>
  </si>
  <si>
    <t>Выпускной механизм для инсталляции ZEGOR (1/10шт)</t>
  </si>
  <si>
    <t>747.27 руб.</t>
  </si>
  <si>
    <t>ZGR-002106</t>
  </si>
  <si>
    <t>EI 740-4</t>
  </si>
  <si>
    <t>Крышка лючка с рычагами и шарнирами ZEGOR (1/15шт)</t>
  </si>
  <si>
    <t>487.35 руб.</t>
  </si>
  <si>
    <t>ZGR-002107</t>
  </si>
  <si>
    <t>EI 740-5</t>
  </si>
  <si>
    <t>Монтажный короб для инсталляции ZEGOR (1/10шт)</t>
  </si>
  <si>
    <t>503.59 руб.</t>
  </si>
  <si>
    <t>ZGR-002108</t>
  </si>
  <si>
    <t>EI 740-6</t>
  </si>
  <si>
    <t>Пластиковые винты крепления и толкатели ZEGOR (1/10шт)</t>
  </si>
  <si>
    <t>211.18 руб.</t>
  </si>
  <si>
    <t>ZGR-002109</t>
  </si>
  <si>
    <t>EI 740-8</t>
  </si>
  <si>
    <t>Колено 90 градусов подачи воды для инсталляции ZEGOR (1/10шт)</t>
  </si>
  <si>
    <t>373.63 руб.</t>
  </si>
  <si>
    <t>ZGR-002110</t>
  </si>
  <si>
    <t>EI 740-9</t>
  </si>
  <si>
    <t>Труба подачи воды в унитаз , диаметр 50мм, с заглушкой ZEGOR (1/20шт)</t>
  </si>
  <si>
    <t>314.72 руб.</t>
  </si>
  <si>
    <t>ZGR-002111</t>
  </si>
  <si>
    <t>EI 741-0</t>
  </si>
  <si>
    <t>Труба отвода из  унитаза -прямая , диаметр 90мм ZEGOR (1/15шт)</t>
  </si>
  <si>
    <t>723.85 руб.</t>
  </si>
  <si>
    <t>ZGR-002112</t>
  </si>
  <si>
    <t>EI 741-1</t>
  </si>
  <si>
    <t>Клипса для крепления трубы для инсталляции ZEGOR (1/20шт)</t>
  </si>
  <si>
    <t>ZGR-002113</t>
  </si>
  <si>
    <t>EI 741-2</t>
  </si>
  <si>
    <t>Фановая труба под углом 90 градусов, диаметр 90мм, с заглушкой ZEGOR (1/40шт)</t>
  </si>
  <si>
    <t>779.29 руб.</t>
  </si>
  <si>
    <t>ZGR-002114</t>
  </si>
  <si>
    <t>EI 741-3</t>
  </si>
  <si>
    <t>Шпильки крепления подвесного унитаза  М12 ZEGOR (1/10шт)</t>
  </si>
  <si>
    <t>779.76 руб.</t>
  </si>
  <si>
    <t>ZGR-002115</t>
  </si>
  <si>
    <t>EI 741-5</t>
  </si>
  <si>
    <t>Изоляционная прокладка между стеной и унитазом ZEGOR (1/40шт)</t>
  </si>
  <si>
    <t>409.13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</si>
</sst>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f5f43a8_0284_11ed_a2dd_00259070b487_dd8b34df_daef_11ee_a56e_047c1617b1431.jpeg"/><Relationship Id="rId2" Type="http://schemas.openxmlformats.org/officeDocument/2006/relationships/image" Target="../media/bff2db37_403c_11ee_a4a3_047c1617b143_dd8b34db_daef_11ee_a56e_047c1617b1432.jpeg"/><Relationship Id="rId3" Type="http://schemas.openxmlformats.org/officeDocument/2006/relationships/image" Target="../media/0352cc35_5316_11ee_a4bb_047c1617b143_dd8b34e4_daef_11ee_a56e_047c1617b1433.jpeg"/><Relationship Id="rId4" Type="http://schemas.openxmlformats.org/officeDocument/2006/relationships/image" Target="../media/d882db3a_72af_11ee_a4e3_047c1617b143_dd8b34e3_daef_11ee_a56e_047c1617b1434.jpeg"/><Relationship Id="rId5" Type="http://schemas.openxmlformats.org/officeDocument/2006/relationships/image" Target="../media/d882db3c_72af_11ee_a4e3_047c1617b143_dd8b34e5_daef_11ee_a56e_047c1617b1435.jpeg"/><Relationship Id="rId6" Type="http://schemas.openxmlformats.org/officeDocument/2006/relationships/image" Target="../media/1f13c3b3_37d2_11ef_a5e9_047c1617b143_781c63af_5a46_11f0_a775_047c1617b1436.jpeg"/><Relationship Id="rId7" Type="http://schemas.openxmlformats.org/officeDocument/2006/relationships/image" Target="../media/fa083bbf_526f_11ef_a60b_047c1617b143_1b5db33f_f93d_11ef_a6ea_047c1617b1437.jpeg"/><Relationship Id="rId8" Type="http://schemas.openxmlformats.org/officeDocument/2006/relationships/image" Target="../media/976c99bd_105a_11ee_a463_047c1617b143_dd8b34e7_daef_11ee_a56e_047c1617b1438.jpeg"/><Relationship Id="rId9" Type="http://schemas.openxmlformats.org/officeDocument/2006/relationships/image" Target="../media/976c99bf_105a_11ee_a463_047c1617b143_dd8b34e6_daef_11ee_a56e_047c1617b1439.jpeg"/><Relationship Id="rId10" Type="http://schemas.openxmlformats.org/officeDocument/2006/relationships/image" Target="../media/976c99c1_105a_11ee_a463_047c1617b143_dd8b34ea_daef_11ee_a56e_047c1617b14310.jpeg"/><Relationship Id="rId11" Type="http://schemas.openxmlformats.org/officeDocument/2006/relationships/image" Target="../media/976c99c3_105a_11ee_a463_047c1617b143_dd8b34e9_daef_11ee_a56e_047c1617b14311.jpeg"/><Relationship Id="rId12" Type="http://schemas.openxmlformats.org/officeDocument/2006/relationships/image" Target="../media/976c99c5_105a_11ee_a463_047c1617b143_dd8b34ec_daef_11ee_a56e_047c1617b14312.jpeg"/><Relationship Id="rId13" Type="http://schemas.openxmlformats.org/officeDocument/2006/relationships/image" Target="../media/976c99c7_105a_11ee_a463_047c1617b143_dd8b34eb_daef_11ee_a56e_047c1617b14313.jpeg"/><Relationship Id="rId14" Type="http://schemas.openxmlformats.org/officeDocument/2006/relationships/image" Target="../media/aff82a94_1073_11ee_a463_047c1617b143_dd8b34ee_daef_11ee_a56e_047c1617b14314.jpeg"/><Relationship Id="rId15" Type="http://schemas.openxmlformats.org/officeDocument/2006/relationships/image" Target="../media/aff82a96_1073_11ee_a463_047c1617b143_dd8b34ed_daef_11ee_a56e_047c1617b14315.jpeg"/><Relationship Id="rId16" Type="http://schemas.openxmlformats.org/officeDocument/2006/relationships/image" Target="../media/d882db1a_72af_11ee_a4e3_047c1617b143_dd8b34f2_daef_11ee_a56e_047c1617b14316.jpeg"/><Relationship Id="rId17" Type="http://schemas.openxmlformats.org/officeDocument/2006/relationships/image" Target="../media/d882db1c_72af_11ee_a4e3_047c1617b143_3e659154_db10_11ee_a56e_047c1617b14317.jpeg"/><Relationship Id="rId18" Type="http://schemas.openxmlformats.org/officeDocument/2006/relationships/image" Target="../media/d882db1e_72af_11ee_a4e3_047c1617b143_3e659155_db10_11ee_a56e_047c1617b14318.jpeg"/><Relationship Id="rId19" Type="http://schemas.openxmlformats.org/officeDocument/2006/relationships/image" Target="../media/d882db20_72af_11ee_a4e3_047c1617b143_3e659157_db10_11ee_a56e_047c1617b14319.jpeg"/><Relationship Id="rId20" Type="http://schemas.openxmlformats.org/officeDocument/2006/relationships/image" Target="../media/d882db22_72af_11ee_a4e3_047c1617b143_3e659158_db10_11ee_a56e_047c1617b14320.jpeg"/><Relationship Id="rId21" Type="http://schemas.openxmlformats.org/officeDocument/2006/relationships/image" Target="../media/d882db24_72af_11ee_a4e3_047c1617b143_3e65915a_db10_11ee_a56e_047c1617b14321.jpeg"/><Relationship Id="rId22" Type="http://schemas.openxmlformats.org/officeDocument/2006/relationships/image" Target="../media/d882db26_72af_11ee_a4e3_047c1617b143_3e65915b_db10_11ee_a56e_047c1617b14322.jpeg"/><Relationship Id="rId23" Type="http://schemas.openxmlformats.org/officeDocument/2006/relationships/image" Target="../media/d882db28_72af_11ee_a4e3_047c1617b143_3e65915d_db10_11ee_a56e_047c1617b14323.jpeg"/><Relationship Id="rId24" Type="http://schemas.openxmlformats.org/officeDocument/2006/relationships/image" Target="../media/d882db2a_72af_11ee_a4e3_047c1617b143_3e65915f_db10_11ee_a56e_047c1617b14324.jpeg"/><Relationship Id="rId25" Type="http://schemas.openxmlformats.org/officeDocument/2006/relationships/image" Target="../media/d882db2c_72af_11ee_a4e3_047c1617b143_3e659161_db10_11ee_a56e_047c1617b14325.jpeg"/><Relationship Id="rId26" Type="http://schemas.openxmlformats.org/officeDocument/2006/relationships/image" Target="../media/d882db2e_72af_11ee_a4e3_047c1617b143_3e659163_db10_11ee_a56e_047c1617b14326.jpeg"/><Relationship Id="rId27" Type="http://schemas.openxmlformats.org/officeDocument/2006/relationships/image" Target="../media/d882db30_72af_11ee_a4e3_047c1617b143_3e659165_db10_11ee_a56e_047c1617b14327.jpeg"/><Relationship Id="rId28" Type="http://schemas.openxmlformats.org/officeDocument/2006/relationships/image" Target="../media/d882db32_72af_11ee_a4e3_047c1617b143_3e659167_db10_11ee_a56e_047c1617b14328.jpeg"/><Relationship Id="rId29" Type="http://schemas.openxmlformats.org/officeDocument/2006/relationships/image" Target="../media/d882db34_72af_11ee_a4e3_047c1617b143_3e659169_db10_11ee_a56e_047c1617b14329.jpeg"/><Relationship Id="rId30" Type="http://schemas.openxmlformats.org/officeDocument/2006/relationships/image" Target="../media/d882db36_72af_11ee_a4e3_047c1617b143_3e65916b_db10_11ee_a56e_047c1617b14330.jpeg"/><Relationship Id="rId31" Type="http://schemas.openxmlformats.org/officeDocument/2006/relationships/image" Target="../media/d882db38_72af_11ee_a4e3_047c1617b143_3e65916d_db10_11ee_a56e_047c1617b14331.jpeg"/><Relationship Id="rId32" Type="http://schemas.openxmlformats.org/officeDocument/2006/relationships/image" Target="../media/c48370a2_37a8_11ef_a5e9_047c1617b143_0a6f3a72_310d_11f1_a89b_047c1617b14332.jpeg"/><Relationship Id="rId33" Type="http://schemas.openxmlformats.org/officeDocument/2006/relationships/image" Target="../media/c48370a4_37a8_11ef_a5e9_047c1617b143_a562d1b2_d05b_11f0_a810_047c1617b14333.jpeg"/><Relationship Id="rId34" Type="http://schemas.openxmlformats.org/officeDocument/2006/relationships/image" Target="../media/c48370a6_37a8_11ef_a5e9_047c1617b143_0a6f3a74_310d_11f1_a89b_047c1617b14334.jpeg"/><Relationship Id="rId35" Type="http://schemas.openxmlformats.org/officeDocument/2006/relationships/image" Target="../media/c48370a8_37a8_11ef_a5e9_047c1617b143_a562d1b1_d05b_11f0_a810_047c1617b14335.jpeg"/><Relationship Id="rId36" Type="http://schemas.openxmlformats.org/officeDocument/2006/relationships/image" Target="../media/c48370aa_37a8_11ef_a5e9_047c1617b143_a562d1b0_d05b_11f0_a810_047c1617b14336.jpeg"/><Relationship Id="rId37" Type="http://schemas.openxmlformats.org/officeDocument/2006/relationships/image" Target="../media/1f13c3b5_37d2_11ef_a5e9_047c1617b143_0a6f3a73_310d_11f1_a89b_047c1617b14337.jpeg"/><Relationship Id="rId38" Type="http://schemas.openxmlformats.org/officeDocument/2006/relationships/image" Target="../media/1f13c3b7_37d2_11ef_a5e9_047c1617b143_a562d1b3_d05b_11f0_a810_047c1617b14338.jpeg"/><Relationship Id="rId39" Type="http://schemas.openxmlformats.org/officeDocument/2006/relationships/image" Target="../media/1f13c3b9_37d2_11ef_a5e9_047c1617b143_0a6f3a77_310d_11f1_a89b_047c1617b14339.jpeg"/><Relationship Id="rId40" Type="http://schemas.openxmlformats.org/officeDocument/2006/relationships/image" Target="../media/1f13c3bb_37d2_11ef_a5e9_047c1617b143_0a6f3a76_310d_11f1_a89b_047c1617b14340.jpeg"/><Relationship Id="rId41" Type="http://schemas.openxmlformats.org/officeDocument/2006/relationships/image" Target="../media/1f13c3bd_37d2_11ef_a5e9_047c1617b143_0a6f3a75_310d_11f1_a89b_047c1617b14341.jpeg"/><Relationship Id="rId42" Type="http://schemas.openxmlformats.org/officeDocument/2006/relationships/image" Target="../media/9182bede_eeb6_11ef_a6dd_047c1617b143_21d4f640_793a_11f0_a79f_047c1617b14342.jpeg"/><Relationship Id="rId43" Type="http://schemas.openxmlformats.org/officeDocument/2006/relationships/image" Target="../media/9182bee0_eeb6_11ef_a6dd_047c1617b143_0a6f3a71_310d_11f1_a89b_047c1617b14343.jpeg"/><Relationship Id="rId44" Type="http://schemas.openxmlformats.org/officeDocument/2006/relationships/image" Target="../media/a5c62ba1_519c_11ee_a4b9_047c1617b143_3e65916f_db10_11ee_a56e_047c1617b14344.jpeg"/><Relationship Id="rId45" Type="http://schemas.openxmlformats.org/officeDocument/2006/relationships/image" Target="../media/a5c62ba3_519c_11ee_a4b9_047c1617b143_3e659170_db10_11ee_a56e_047c1617b14345.jpeg"/><Relationship Id="rId46" Type="http://schemas.openxmlformats.org/officeDocument/2006/relationships/image" Target="../media/a5c62ba5_519c_11ee_a4b9_047c1617b143_3e659171_db10_11ee_a56e_047c1617b14346.jpeg"/><Relationship Id="rId47" Type="http://schemas.openxmlformats.org/officeDocument/2006/relationships/image" Target="../media/a5c62ba7_519c_11ee_a4b9_047c1617b143_3e659172_db10_11ee_a56e_047c1617b14347.jpeg"/><Relationship Id="rId48" Type="http://schemas.openxmlformats.org/officeDocument/2006/relationships/image" Target="../media/a5c62ba9_519c_11ee_a4b9_047c1617b143_3e659173_db10_11ee_a56e_047c1617b14348.jpeg"/><Relationship Id="rId49" Type="http://schemas.openxmlformats.org/officeDocument/2006/relationships/image" Target="../media/a5c62bab_519c_11ee_a4b9_047c1617b143_3e659174_db10_11ee_a56e_047c1617b14349.jpeg"/><Relationship Id="rId50" Type="http://schemas.openxmlformats.org/officeDocument/2006/relationships/image" Target="../media/a5c62bad_519c_11ee_a4b9_047c1617b143_3e659175_db10_11ee_a56e_047c1617b14350.jpeg"/><Relationship Id="rId51" Type="http://schemas.openxmlformats.org/officeDocument/2006/relationships/image" Target="../media/a5c62baf_519c_11ee_a4b9_047c1617b143_3e659176_db10_11ee_a56e_047c1617b14351.jpeg"/><Relationship Id="rId52" Type="http://schemas.openxmlformats.org/officeDocument/2006/relationships/image" Target="../media/a5c62bb1_519c_11ee_a4b9_047c1617b143_3e659177_db10_11ee_a56e_047c1617b14352.jpeg"/><Relationship Id="rId53" Type="http://schemas.openxmlformats.org/officeDocument/2006/relationships/image" Target="../media/a5c62bb3_519c_11ee_a4b9_047c1617b143_3e659178_db10_11ee_a56e_047c1617b14353.jpeg"/><Relationship Id="rId54" Type="http://schemas.openxmlformats.org/officeDocument/2006/relationships/image" Target="../media/a5c62bb5_519c_11ee_a4b9_047c1617b143_3e659179_db10_11ee_a56e_047c1617b14354.jpeg"/><Relationship Id="rId55" Type="http://schemas.openxmlformats.org/officeDocument/2006/relationships/image" Target="../media/a5c62bb7_519c_11ee_a4b9_047c1617b143_3e65917a_db10_11ee_a56e_047c1617b14355.jpeg"/><Relationship Id="rId56" Type="http://schemas.openxmlformats.org/officeDocument/2006/relationships/image" Target="../media/a5c62bb9_519c_11ee_a4b9_047c1617b143_3e65917b_db10_11ee_a56e_047c1617b14356.jpeg"/><Relationship Id="rId57" Type="http://schemas.openxmlformats.org/officeDocument/2006/relationships/image" Target="../media/a5c62bbb_519c_11ee_a4b9_047c1617b143_3e65917c_db10_11ee_a56e_047c1617b14357.jpeg"/><Relationship Id="rId58" Type="http://schemas.openxmlformats.org/officeDocument/2006/relationships/image" Target="../media/a5c62bbd_519c_11ee_a4b9_047c1617b143_3e65917d_db10_11ee_a56e_047c1617b14358.jpeg"/><Relationship Id="rId59" Type="http://schemas.openxmlformats.org/officeDocument/2006/relationships/image" Target="../media/a5c62bbf_519c_11ee_a4b9_047c1617b143_3e65917e_db10_11ee_a56e_047c1617b14359.jpeg"/><Relationship Id="rId60" Type="http://schemas.openxmlformats.org/officeDocument/2006/relationships/image" Target="../media/a5c62bc1_519c_11ee_a4b9_047c1617b143_3e65917f_db10_11ee_a56e_047c1617b14360.jpeg"/><Relationship Id="rId61" Type="http://schemas.openxmlformats.org/officeDocument/2006/relationships/image" Target="../media/a5c62bc3_519c_11ee_a4b9_047c1617b143_3e659180_db10_11ee_a56e_047c1617b14361.jpeg"/><Relationship Id="rId62" Type="http://schemas.openxmlformats.org/officeDocument/2006/relationships/image" Target="../media/a5c62bc5_519c_11ee_a4b9_047c1617b143_3e659181_db10_11ee_a56e_047c1617b14362.jpeg"/><Relationship Id="rId63" Type="http://schemas.openxmlformats.org/officeDocument/2006/relationships/image" Target="../media/a5c62bc7_519c_11ee_a4b9_047c1617b143_3e659182_db10_11ee_a56e_047c1617b14363.jpeg"/><Relationship Id="rId64" Type="http://schemas.openxmlformats.org/officeDocument/2006/relationships/image" Target="../media/7e606d26_51a8_11ee_a4b9_047c1617b143_3e659183_db10_11ee_a56e_047c1617b14364.jpeg"/><Relationship Id="rId65" Type="http://schemas.openxmlformats.org/officeDocument/2006/relationships/image" Target="../media/7e606d28_51a8_11ee_a4b9_047c1617b143_3e659184_db10_11ee_a56e_047c1617b14365.jpeg"/><Relationship Id="rId66" Type="http://schemas.openxmlformats.org/officeDocument/2006/relationships/image" Target="../media/7e606d2a_51a8_11ee_a4b9_047c1617b143_3e659185_db10_11ee_a56e_047c1617b14366.jpeg"/><Relationship Id="rId67" Type="http://schemas.openxmlformats.org/officeDocument/2006/relationships/image" Target="../media/7e606d2c_51a8_11ee_a4b9_047c1617b143_3e659186_db10_11ee_a56e_047c1617b14367.jpeg"/><Relationship Id="rId68" Type="http://schemas.openxmlformats.org/officeDocument/2006/relationships/image" Target="../media/7e606d2e_51a8_11ee_a4b9_047c1617b143_3e659187_db10_11ee_a56e_047c1617b14368.jpeg"/><Relationship Id="rId69" Type="http://schemas.openxmlformats.org/officeDocument/2006/relationships/image" Target="../media/7e606d30_51a8_11ee_a4b9_047c1617b143_3e659188_db10_11ee_a56e_047c1617b1436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868617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J6*16346.40</f>
        <v>0</v>
      </c>
      <c r="L6" s="5"/>
    </row>
    <row r="7" spans="1:12" customHeight="1" ht="105" outlineLevel="5">
      <c r="A7" s="1"/>
      <c r="B7" s="1">
        <v>879371</v>
      </c>
      <c r="C7" s="1" t="s">
        <v>19</v>
      </c>
      <c r="D7" s="1" t="s">
        <v>20</v>
      </c>
      <c r="E7" s="2" t="s">
        <v>21</v>
      </c>
      <c r="F7" s="2" t="s">
        <v>17</v>
      </c>
      <c r="G7" s="2">
        <v>0</v>
      </c>
      <c r="H7" s="2">
        <v>0</v>
      </c>
      <c r="I7" s="1">
        <v>0</v>
      </c>
      <c r="J7" s="3" t="s">
        <v>18</v>
      </c>
      <c r="K7" s="2" t="str">
        <f>J7*16346.40</f>
        <v>0</v>
      </c>
      <c r="L7" s="5"/>
    </row>
    <row r="8" spans="1:12" customHeight="1" ht="105" outlineLevel="5">
      <c r="A8" s="1"/>
      <c r="B8" s="1">
        <v>879985</v>
      </c>
      <c r="C8" s="1" t="s">
        <v>22</v>
      </c>
      <c r="D8" s="1" t="s">
        <v>23</v>
      </c>
      <c r="E8" s="2" t="s">
        <v>24</v>
      </c>
      <c r="F8" s="2" t="s">
        <v>25</v>
      </c>
      <c r="G8" s="2">
        <v>3</v>
      </c>
      <c r="H8" s="2">
        <v>0</v>
      </c>
      <c r="I8" s="1">
        <v>0</v>
      </c>
      <c r="J8" s="3" t="s">
        <v>18</v>
      </c>
      <c r="K8" s="2" t="str">
        <f>J8*13878.27</f>
        <v>0</v>
      </c>
      <c r="L8" s="5"/>
    </row>
    <row r="9" spans="1:12" customHeight="1" ht="105" outlineLevel="5">
      <c r="A9" s="1"/>
      <c r="B9" s="1">
        <v>880077</v>
      </c>
      <c r="C9" s="1" t="s">
        <v>26</v>
      </c>
      <c r="D9" s="1" t="s">
        <v>27</v>
      </c>
      <c r="E9" s="2" t="s">
        <v>28</v>
      </c>
      <c r="F9" s="2" t="s">
        <v>29</v>
      </c>
      <c r="G9" s="2">
        <v>2</v>
      </c>
      <c r="H9" s="2">
        <v>0</v>
      </c>
      <c r="I9" s="1">
        <v>0</v>
      </c>
      <c r="J9" s="3" t="s">
        <v>18</v>
      </c>
      <c r="K9" s="2" t="str">
        <f>J9*10212.09</f>
        <v>0</v>
      </c>
      <c r="L9" s="5"/>
    </row>
    <row r="10" spans="1:12" customHeight="1" ht="105" outlineLevel="5">
      <c r="A10" s="1"/>
      <c r="B10" s="1">
        <v>880078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1</v>
      </c>
      <c r="H10" s="2">
        <v>0</v>
      </c>
      <c r="I10" s="1">
        <v>0</v>
      </c>
      <c r="J10" s="3" t="s">
        <v>18</v>
      </c>
      <c r="K10" s="2" t="str">
        <f>J10*6576.78</f>
        <v>0</v>
      </c>
      <c r="L10" s="5"/>
    </row>
    <row r="11" spans="1:12" customHeight="1" ht="105" outlineLevel="5">
      <c r="A11" s="1"/>
      <c r="B11" s="1">
        <v>954060</v>
      </c>
      <c r="C11" s="1" t="s">
        <v>34</v>
      </c>
      <c r="D11" s="1" t="s">
        <v>35</v>
      </c>
      <c r="E11" s="2" t="s">
        <v>36</v>
      </c>
      <c r="F11" s="2" t="s">
        <v>37</v>
      </c>
      <c r="G11" s="2" t="s">
        <v>38</v>
      </c>
      <c r="H11" s="2">
        <v>0</v>
      </c>
      <c r="I11" s="1">
        <v>0</v>
      </c>
      <c r="J11" s="3" t="s">
        <v>18</v>
      </c>
      <c r="K11" s="2" t="str">
        <f>J11*14145.81</f>
        <v>0</v>
      </c>
      <c r="L11" s="5"/>
    </row>
    <row r="12" spans="1:12" customHeight="1" ht="105" outlineLevel="5">
      <c r="A12" s="1"/>
      <c r="B12" s="1">
        <v>885002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J12*14555.94</f>
        <v>0</v>
      </c>
      <c r="L12" s="5"/>
    </row>
    <row r="13" spans="1:12" outlineLevel="3">
      <c r="A13" s="9" t="s">
        <v>43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</row>
    <row r="14" spans="1:12" customHeight="1" ht="105" outlineLevel="5">
      <c r="A14" s="1"/>
      <c r="B14" s="1">
        <v>878134</v>
      </c>
      <c r="C14" s="1" t="s">
        <v>44</v>
      </c>
      <c r="D14" s="1" t="s">
        <v>45</v>
      </c>
      <c r="E14" s="2" t="s">
        <v>46</v>
      </c>
      <c r="F14" s="2" t="s">
        <v>47</v>
      </c>
      <c r="G14" s="2">
        <v>5</v>
      </c>
      <c r="H14" s="2">
        <v>0</v>
      </c>
      <c r="I14" s="1">
        <v>0</v>
      </c>
      <c r="J14" s="3" t="s">
        <v>18</v>
      </c>
      <c r="K14" s="2" t="str">
        <f>J14*1162.77</f>
        <v>0</v>
      </c>
      <c r="L14" s="5"/>
    </row>
    <row r="15" spans="1:12" customHeight="1" ht="105" outlineLevel="5">
      <c r="A15" s="1"/>
      <c r="B15" s="1">
        <v>878135</v>
      </c>
      <c r="C15" s="1" t="s">
        <v>48</v>
      </c>
      <c r="D15" s="1" t="s">
        <v>49</v>
      </c>
      <c r="E15" s="2" t="s">
        <v>50</v>
      </c>
      <c r="F15" s="2" t="s">
        <v>47</v>
      </c>
      <c r="G15" s="2">
        <v>4</v>
      </c>
      <c r="H15" s="2">
        <v>0</v>
      </c>
      <c r="I15" s="1">
        <v>0</v>
      </c>
      <c r="J15" s="3" t="s">
        <v>18</v>
      </c>
      <c r="K15" s="2" t="str">
        <f>J15*1162.77</f>
        <v>0</v>
      </c>
      <c r="L15" s="5"/>
    </row>
    <row r="16" spans="1:12" customHeight="1" ht="105" outlineLevel="5">
      <c r="A16" s="1"/>
      <c r="B16" s="1">
        <v>878136</v>
      </c>
      <c r="C16" s="1" t="s">
        <v>51</v>
      </c>
      <c r="D16" s="1" t="s">
        <v>52</v>
      </c>
      <c r="E16" s="2" t="s">
        <v>53</v>
      </c>
      <c r="F16" s="2" t="s">
        <v>54</v>
      </c>
      <c r="G16" s="2">
        <v>4</v>
      </c>
      <c r="H16" s="2">
        <v>0</v>
      </c>
      <c r="I16" s="1">
        <v>0</v>
      </c>
      <c r="J16" s="3" t="s">
        <v>18</v>
      </c>
      <c r="K16" s="2" t="str">
        <f>J16*2075.64</f>
        <v>0</v>
      </c>
      <c r="L16" s="5"/>
    </row>
    <row r="17" spans="1:12" customHeight="1" ht="105" outlineLevel="5">
      <c r="A17" s="1"/>
      <c r="B17" s="1">
        <v>878137</v>
      </c>
      <c r="C17" s="1" t="s">
        <v>55</v>
      </c>
      <c r="D17" s="1" t="s">
        <v>56</v>
      </c>
      <c r="E17" s="2" t="s">
        <v>57</v>
      </c>
      <c r="F17" s="2" t="s">
        <v>58</v>
      </c>
      <c r="G17" s="2">
        <v>5</v>
      </c>
      <c r="H17" s="2">
        <v>0</v>
      </c>
      <c r="I17" s="1">
        <v>0</v>
      </c>
      <c r="J17" s="3" t="s">
        <v>18</v>
      </c>
      <c r="K17" s="2" t="str">
        <f>J17*2072.70</f>
        <v>0</v>
      </c>
      <c r="L17" s="5"/>
    </row>
    <row r="18" spans="1:12" customHeight="1" ht="105" outlineLevel="5">
      <c r="A18" s="1"/>
      <c r="B18" s="1">
        <v>878138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5</v>
      </c>
      <c r="H18" s="2">
        <v>0</v>
      </c>
      <c r="I18" s="1">
        <v>0</v>
      </c>
      <c r="J18" s="3" t="s">
        <v>18</v>
      </c>
      <c r="K18" s="2" t="str">
        <f>J18*1174.53</f>
        <v>0</v>
      </c>
      <c r="L18" s="5"/>
    </row>
    <row r="19" spans="1:12" customHeight="1" ht="105" outlineLevel="5">
      <c r="A19" s="1"/>
      <c r="B19" s="1">
        <v>878139</v>
      </c>
      <c r="C19" s="1" t="s">
        <v>63</v>
      </c>
      <c r="D19" s="1" t="s">
        <v>64</v>
      </c>
      <c r="E19" s="2" t="s">
        <v>65</v>
      </c>
      <c r="F19" s="2" t="s">
        <v>62</v>
      </c>
      <c r="G19" s="2">
        <v>4</v>
      </c>
      <c r="H19" s="2">
        <v>0</v>
      </c>
      <c r="I19" s="1">
        <v>0</v>
      </c>
      <c r="J19" s="3" t="s">
        <v>18</v>
      </c>
      <c r="K19" s="2" t="str">
        <f>J19*1174.53</f>
        <v>0</v>
      </c>
      <c r="L19" s="5"/>
    </row>
    <row r="20" spans="1:12" customHeight="1" ht="105" outlineLevel="5">
      <c r="A20" s="1"/>
      <c r="B20" s="1">
        <v>878140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5</v>
      </c>
      <c r="H20" s="2">
        <v>0</v>
      </c>
      <c r="I20" s="1">
        <v>0</v>
      </c>
      <c r="J20" s="3" t="s">
        <v>18</v>
      </c>
      <c r="K20" s="2" t="str">
        <f>J20*2084.46</f>
        <v>0</v>
      </c>
      <c r="L20" s="5"/>
    </row>
    <row r="21" spans="1:12" customHeight="1" ht="105" outlineLevel="5">
      <c r="A21" s="1"/>
      <c r="B21" s="1">
        <v>878141</v>
      </c>
      <c r="C21" s="1" t="s">
        <v>70</v>
      </c>
      <c r="D21" s="1" t="s">
        <v>71</v>
      </c>
      <c r="E21" s="2" t="s">
        <v>72</v>
      </c>
      <c r="F21" s="2" t="s">
        <v>69</v>
      </c>
      <c r="G21" s="2">
        <v>5</v>
      </c>
      <c r="H21" s="2">
        <v>0</v>
      </c>
      <c r="I21" s="1">
        <v>0</v>
      </c>
      <c r="J21" s="3" t="s">
        <v>18</v>
      </c>
      <c r="K21" s="2" t="str">
        <f>J21*2084.46</f>
        <v>0</v>
      </c>
      <c r="L21" s="5"/>
    </row>
    <row r="22" spans="1:12" customHeight="1" ht="105" outlineLevel="5">
      <c r="A22" s="1"/>
      <c r="B22" s="1">
        <v>880061</v>
      </c>
      <c r="C22" s="1" t="s">
        <v>73</v>
      </c>
      <c r="D22" s="1" t="s">
        <v>74</v>
      </c>
      <c r="E22" s="2" t="s">
        <v>75</v>
      </c>
      <c r="F22" s="2" t="s">
        <v>76</v>
      </c>
      <c r="G22" s="2">
        <v>2</v>
      </c>
      <c r="H22" s="2">
        <v>0</v>
      </c>
      <c r="I22" s="1">
        <v>0</v>
      </c>
      <c r="J22" s="3" t="s">
        <v>18</v>
      </c>
      <c r="K22" s="2" t="str">
        <f>J22*1440.60</f>
        <v>0</v>
      </c>
      <c r="L22" s="5"/>
    </row>
    <row r="23" spans="1:12" customHeight="1" ht="105" outlineLevel="5">
      <c r="A23" s="1"/>
      <c r="B23" s="1">
        <v>880062</v>
      </c>
      <c r="C23" s="1" t="s">
        <v>77</v>
      </c>
      <c r="D23" s="1" t="s">
        <v>78</v>
      </c>
      <c r="E23" s="2" t="s">
        <v>79</v>
      </c>
      <c r="F23" s="2" t="s">
        <v>76</v>
      </c>
      <c r="G23" s="2">
        <v>7</v>
      </c>
      <c r="H23" s="2">
        <v>0</v>
      </c>
      <c r="I23" s="1">
        <v>0</v>
      </c>
      <c r="J23" s="3" t="s">
        <v>18</v>
      </c>
      <c r="K23" s="2" t="str">
        <f>J23*1440.60</f>
        <v>0</v>
      </c>
      <c r="L23" s="5"/>
    </row>
    <row r="24" spans="1:12" customHeight="1" ht="105" outlineLevel="5">
      <c r="A24" s="1"/>
      <c r="B24" s="1">
        <v>880063</v>
      </c>
      <c r="C24" s="1" t="s">
        <v>80</v>
      </c>
      <c r="D24" s="1" t="s">
        <v>81</v>
      </c>
      <c r="E24" s="2" t="s">
        <v>79</v>
      </c>
      <c r="F24" s="2" t="s">
        <v>76</v>
      </c>
      <c r="G24" s="2">
        <v>6</v>
      </c>
      <c r="H24" s="2">
        <v>0</v>
      </c>
      <c r="I24" s="1">
        <v>0</v>
      </c>
      <c r="J24" s="3" t="s">
        <v>18</v>
      </c>
      <c r="K24" s="2" t="str">
        <f>J24*1440.60</f>
        <v>0</v>
      </c>
      <c r="L24" s="5"/>
    </row>
    <row r="25" spans="1:12" customHeight="1" ht="105" outlineLevel="5">
      <c r="A25" s="1"/>
      <c r="B25" s="1">
        <v>880064</v>
      </c>
      <c r="C25" s="1" t="s">
        <v>82</v>
      </c>
      <c r="D25" s="1" t="s">
        <v>83</v>
      </c>
      <c r="E25" s="2" t="s">
        <v>84</v>
      </c>
      <c r="F25" s="2" t="s">
        <v>85</v>
      </c>
      <c r="G25" s="2">
        <v>6</v>
      </c>
      <c r="H25" s="2">
        <v>0</v>
      </c>
      <c r="I25" s="1">
        <v>0</v>
      </c>
      <c r="J25" s="3" t="s">
        <v>18</v>
      </c>
      <c r="K25" s="2" t="str">
        <f>J25*1096.62</f>
        <v>0</v>
      </c>
      <c r="L25" s="5"/>
    </row>
    <row r="26" spans="1:12" customHeight="1" ht="105" outlineLevel="5">
      <c r="A26" s="1"/>
      <c r="B26" s="1">
        <v>880065</v>
      </c>
      <c r="C26" s="1" t="s">
        <v>86</v>
      </c>
      <c r="D26" s="1" t="s">
        <v>87</v>
      </c>
      <c r="E26" s="2" t="s">
        <v>88</v>
      </c>
      <c r="F26" s="2" t="s">
        <v>85</v>
      </c>
      <c r="G26" s="2">
        <v>6</v>
      </c>
      <c r="H26" s="2">
        <v>0</v>
      </c>
      <c r="I26" s="1">
        <v>0</v>
      </c>
      <c r="J26" s="3" t="s">
        <v>18</v>
      </c>
      <c r="K26" s="2" t="str">
        <f>J26*1096.62</f>
        <v>0</v>
      </c>
      <c r="L26" s="5"/>
    </row>
    <row r="27" spans="1:12" customHeight="1" ht="105" outlineLevel="5">
      <c r="A27" s="1"/>
      <c r="B27" s="1">
        <v>880066</v>
      </c>
      <c r="C27" s="1" t="s">
        <v>89</v>
      </c>
      <c r="D27" s="1" t="s">
        <v>90</v>
      </c>
      <c r="E27" s="2" t="s">
        <v>88</v>
      </c>
      <c r="F27" s="2" t="s">
        <v>85</v>
      </c>
      <c r="G27" s="2">
        <v>5</v>
      </c>
      <c r="H27" s="2">
        <v>0</v>
      </c>
      <c r="I27" s="1">
        <v>0</v>
      </c>
      <c r="J27" s="3" t="s">
        <v>18</v>
      </c>
      <c r="K27" s="2" t="str">
        <f>J27*1096.62</f>
        <v>0</v>
      </c>
      <c r="L27" s="5"/>
    </row>
    <row r="28" spans="1:12" customHeight="1" ht="105" outlineLevel="5">
      <c r="A28" s="1"/>
      <c r="B28" s="1">
        <v>880067</v>
      </c>
      <c r="C28" s="1" t="s">
        <v>91</v>
      </c>
      <c r="D28" s="1" t="s">
        <v>92</v>
      </c>
      <c r="E28" s="2" t="s">
        <v>93</v>
      </c>
      <c r="F28" s="2" t="s">
        <v>85</v>
      </c>
      <c r="G28" s="2">
        <v>3</v>
      </c>
      <c r="H28" s="2">
        <v>0</v>
      </c>
      <c r="I28" s="1">
        <v>0</v>
      </c>
      <c r="J28" s="3" t="s">
        <v>18</v>
      </c>
      <c r="K28" s="2" t="str">
        <f>J28*1096.62</f>
        <v>0</v>
      </c>
      <c r="L28" s="5"/>
    </row>
    <row r="29" spans="1:12" customHeight="1" ht="105" outlineLevel="5">
      <c r="A29" s="1"/>
      <c r="B29" s="1">
        <v>880068</v>
      </c>
      <c r="C29" s="1" t="s">
        <v>94</v>
      </c>
      <c r="D29" s="1" t="s">
        <v>95</v>
      </c>
      <c r="E29" s="2" t="s">
        <v>96</v>
      </c>
      <c r="F29" s="2" t="s">
        <v>85</v>
      </c>
      <c r="G29" s="2">
        <v>5</v>
      </c>
      <c r="H29" s="2">
        <v>0</v>
      </c>
      <c r="I29" s="1">
        <v>0</v>
      </c>
      <c r="J29" s="3" t="s">
        <v>18</v>
      </c>
      <c r="K29" s="2" t="str">
        <f>J29*1096.62</f>
        <v>0</v>
      </c>
      <c r="L29" s="5"/>
    </row>
    <row r="30" spans="1:12" customHeight="1" ht="105" outlineLevel="5">
      <c r="A30" s="1"/>
      <c r="B30" s="1">
        <v>880069</v>
      </c>
      <c r="C30" s="1" t="s">
        <v>97</v>
      </c>
      <c r="D30" s="1" t="s">
        <v>98</v>
      </c>
      <c r="E30" s="2" t="s">
        <v>96</v>
      </c>
      <c r="F30" s="2" t="s">
        <v>85</v>
      </c>
      <c r="G30" s="2">
        <v>6</v>
      </c>
      <c r="H30" s="2">
        <v>0</v>
      </c>
      <c r="I30" s="1">
        <v>0</v>
      </c>
      <c r="J30" s="3" t="s">
        <v>18</v>
      </c>
      <c r="K30" s="2" t="str">
        <f>J30*1096.62</f>
        <v>0</v>
      </c>
      <c r="L30" s="5"/>
    </row>
    <row r="31" spans="1:12" customHeight="1" ht="105" outlineLevel="5">
      <c r="A31" s="1"/>
      <c r="B31" s="1">
        <v>880070</v>
      </c>
      <c r="C31" s="1" t="s">
        <v>99</v>
      </c>
      <c r="D31" s="1" t="s">
        <v>100</v>
      </c>
      <c r="E31" s="2" t="s">
        <v>101</v>
      </c>
      <c r="F31" s="2" t="s">
        <v>102</v>
      </c>
      <c r="G31" s="2">
        <v>6</v>
      </c>
      <c r="H31" s="2">
        <v>0</v>
      </c>
      <c r="I31" s="1">
        <v>0</v>
      </c>
      <c r="J31" s="3" t="s">
        <v>18</v>
      </c>
      <c r="K31" s="2" t="str">
        <f>J31*2130.03</f>
        <v>0</v>
      </c>
      <c r="L31" s="5"/>
    </row>
    <row r="32" spans="1:12" customHeight="1" ht="105" outlineLevel="5">
      <c r="A32" s="1"/>
      <c r="B32" s="1">
        <v>880071</v>
      </c>
      <c r="C32" s="1" t="s">
        <v>103</v>
      </c>
      <c r="D32" s="1" t="s">
        <v>104</v>
      </c>
      <c r="E32" s="2" t="s">
        <v>105</v>
      </c>
      <c r="F32" s="2" t="s">
        <v>102</v>
      </c>
      <c r="G32" s="2">
        <v>4</v>
      </c>
      <c r="H32" s="2">
        <v>0</v>
      </c>
      <c r="I32" s="1">
        <v>0</v>
      </c>
      <c r="J32" s="3" t="s">
        <v>18</v>
      </c>
      <c r="K32" s="2" t="str">
        <f>J32*2130.03</f>
        <v>0</v>
      </c>
      <c r="L32" s="5"/>
    </row>
    <row r="33" spans="1:12" customHeight="1" ht="105" outlineLevel="5">
      <c r="A33" s="1"/>
      <c r="B33" s="1">
        <v>880072</v>
      </c>
      <c r="C33" s="1" t="s">
        <v>106</v>
      </c>
      <c r="D33" s="1" t="s">
        <v>107</v>
      </c>
      <c r="E33" s="2" t="s">
        <v>108</v>
      </c>
      <c r="F33" s="2" t="s">
        <v>109</v>
      </c>
      <c r="G33" s="2">
        <v>6</v>
      </c>
      <c r="H33" s="2">
        <v>0</v>
      </c>
      <c r="I33" s="1">
        <v>0</v>
      </c>
      <c r="J33" s="3" t="s">
        <v>18</v>
      </c>
      <c r="K33" s="2" t="str">
        <f>J33*2132.97</f>
        <v>0</v>
      </c>
      <c r="L33" s="5"/>
    </row>
    <row r="34" spans="1:12" customHeight="1" ht="105" outlineLevel="5">
      <c r="A34" s="1"/>
      <c r="B34" s="1">
        <v>880073</v>
      </c>
      <c r="C34" s="1" t="s">
        <v>110</v>
      </c>
      <c r="D34" s="1" t="s">
        <v>111</v>
      </c>
      <c r="E34" s="2" t="s">
        <v>112</v>
      </c>
      <c r="F34" s="2" t="s">
        <v>102</v>
      </c>
      <c r="G34" s="2">
        <v>6</v>
      </c>
      <c r="H34" s="2">
        <v>0</v>
      </c>
      <c r="I34" s="1">
        <v>0</v>
      </c>
      <c r="J34" s="3" t="s">
        <v>18</v>
      </c>
      <c r="K34" s="2" t="str">
        <f>J34*2130.03</f>
        <v>0</v>
      </c>
      <c r="L34" s="5"/>
    </row>
    <row r="35" spans="1:12" customHeight="1" ht="105" outlineLevel="5">
      <c r="A35" s="1"/>
      <c r="B35" s="1">
        <v>880074</v>
      </c>
      <c r="C35" s="1" t="s">
        <v>113</v>
      </c>
      <c r="D35" s="1" t="s">
        <v>114</v>
      </c>
      <c r="E35" s="2" t="s">
        <v>115</v>
      </c>
      <c r="F35" s="2" t="s">
        <v>102</v>
      </c>
      <c r="G35" s="2">
        <v>6</v>
      </c>
      <c r="H35" s="2">
        <v>0</v>
      </c>
      <c r="I35" s="1">
        <v>0</v>
      </c>
      <c r="J35" s="3" t="s">
        <v>18</v>
      </c>
      <c r="K35" s="2" t="str">
        <f>J35*2130.03</f>
        <v>0</v>
      </c>
      <c r="L35" s="5"/>
    </row>
    <row r="36" spans="1:12" customHeight="1" ht="105" outlineLevel="5">
      <c r="A36" s="1"/>
      <c r="B36" s="1">
        <v>880075</v>
      </c>
      <c r="C36" s="1" t="s">
        <v>116</v>
      </c>
      <c r="D36" s="1" t="s">
        <v>117</v>
      </c>
      <c r="E36" s="2" t="s">
        <v>118</v>
      </c>
      <c r="F36" s="2" t="s">
        <v>102</v>
      </c>
      <c r="G36" s="2">
        <v>2</v>
      </c>
      <c r="H36" s="2">
        <v>0</v>
      </c>
      <c r="I36" s="1">
        <v>0</v>
      </c>
      <c r="J36" s="3" t="s">
        <v>18</v>
      </c>
      <c r="K36" s="2" t="str">
        <f>J36*2130.03</f>
        <v>0</v>
      </c>
      <c r="L36" s="5"/>
    </row>
    <row r="37" spans="1:12" customHeight="1" ht="105" outlineLevel="5">
      <c r="A37" s="1"/>
      <c r="B37" s="1">
        <v>880076</v>
      </c>
      <c r="C37" s="1" t="s">
        <v>119</v>
      </c>
      <c r="D37" s="1" t="s">
        <v>120</v>
      </c>
      <c r="E37" s="2" t="s">
        <v>118</v>
      </c>
      <c r="F37" s="2" t="s">
        <v>102</v>
      </c>
      <c r="G37" s="2">
        <v>2</v>
      </c>
      <c r="H37" s="2">
        <v>0</v>
      </c>
      <c r="I37" s="1">
        <v>0</v>
      </c>
      <c r="J37" s="3" t="s">
        <v>18</v>
      </c>
      <c r="K37" s="2" t="str">
        <f>J37*2130.03</f>
        <v>0</v>
      </c>
      <c r="L37" s="5"/>
    </row>
    <row r="38" spans="1:12" customHeight="1" ht="105" outlineLevel="5">
      <c r="A38" s="1"/>
      <c r="B38" s="1">
        <v>954055</v>
      </c>
      <c r="C38" s="1" t="s">
        <v>121</v>
      </c>
      <c r="D38" s="1" t="s">
        <v>122</v>
      </c>
      <c r="E38" s="2" t="s">
        <v>123</v>
      </c>
      <c r="F38" s="2" t="s">
        <v>124</v>
      </c>
      <c r="G38" s="2">
        <v>0</v>
      </c>
      <c r="H38" s="2">
        <v>0</v>
      </c>
      <c r="I38" s="1">
        <v>0</v>
      </c>
      <c r="J38" s="3" t="s">
        <v>18</v>
      </c>
      <c r="K38" s="2" t="str">
        <f>J38*1446.48</f>
        <v>0</v>
      </c>
      <c r="L38" s="5"/>
    </row>
    <row r="39" spans="1:12" customHeight="1" ht="105" outlineLevel="5">
      <c r="A39" s="1"/>
      <c r="B39" s="1">
        <v>954056</v>
      </c>
      <c r="C39" s="1" t="s">
        <v>125</v>
      </c>
      <c r="D39" s="1" t="s">
        <v>126</v>
      </c>
      <c r="E39" s="2" t="s">
        <v>127</v>
      </c>
      <c r="F39" s="2" t="s">
        <v>128</v>
      </c>
      <c r="G39" s="2">
        <v>0</v>
      </c>
      <c r="H39" s="2">
        <v>0</v>
      </c>
      <c r="I39" s="1">
        <v>0</v>
      </c>
      <c r="J39" s="3" t="s">
        <v>18</v>
      </c>
      <c r="K39" s="2" t="str">
        <f>J39*1193.64</f>
        <v>0</v>
      </c>
      <c r="L39" s="5"/>
    </row>
    <row r="40" spans="1:12" customHeight="1" ht="105" outlineLevel="5">
      <c r="A40" s="1"/>
      <c r="B40" s="1">
        <v>954057</v>
      </c>
      <c r="C40" s="1" t="s">
        <v>129</v>
      </c>
      <c r="D40" s="1" t="s">
        <v>130</v>
      </c>
      <c r="E40" s="2" t="s">
        <v>131</v>
      </c>
      <c r="F40" s="2" t="s">
        <v>128</v>
      </c>
      <c r="G40" s="2">
        <v>0</v>
      </c>
      <c r="H40" s="2">
        <v>0</v>
      </c>
      <c r="I40" s="1">
        <v>0</v>
      </c>
      <c r="J40" s="3" t="s">
        <v>18</v>
      </c>
      <c r="K40" s="2" t="str">
        <f>J40*1193.64</f>
        <v>0</v>
      </c>
      <c r="L40" s="5"/>
    </row>
    <row r="41" spans="1:12" customHeight="1" ht="105" outlineLevel="5">
      <c r="A41" s="1"/>
      <c r="B41" s="1">
        <v>954058</v>
      </c>
      <c r="C41" s="1" t="s">
        <v>132</v>
      </c>
      <c r="D41" s="1" t="s">
        <v>133</v>
      </c>
      <c r="E41" s="2" t="s">
        <v>134</v>
      </c>
      <c r="F41" s="2" t="s">
        <v>135</v>
      </c>
      <c r="G41" s="2">
        <v>0</v>
      </c>
      <c r="H41" s="2">
        <v>0</v>
      </c>
      <c r="I41" s="1">
        <v>0</v>
      </c>
      <c r="J41" s="3" t="s">
        <v>18</v>
      </c>
      <c r="K41" s="2" t="str">
        <f>J41*2106.51</f>
        <v>0</v>
      </c>
      <c r="L41" s="5"/>
    </row>
    <row r="42" spans="1:12" customHeight="1" ht="105" outlineLevel="5">
      <c r="A42" s="1"/>
      <c r="B42" s="1">
        <v>954059</v>
      </c>
      <c r="C42" s="1" t="s">
        <v>136</v>
      </c>
      <c r="D42" s="1" t="s">
        <v>137</v>
      </c>
      <c r="E42" s="2" t="s">
        <v>138</v>
      </c>
      <c r="F42" s="2" t="s">
        <v>135</v>
      </c>
      <c r="G42" s="2">
        <v>0</v>
      </c>
      <c r="H42" s="2">
        <v>0</v>
      </c>
      <c r="I42" s="1">
        <v>0</v>
      </c>
      <c r="J42" s="3" t="s">
        <v>18</v>
      </c>
      <c r="K42" s="2" t="str">
        <f>J42*2106.51</f>
        <v>0</v>
      </c>
      <c r="L42" s="5"/>
    </row>
    <row r="43" spans="1:12" customHeight="1" ht="105" outlineLevel="5">
      <c r="A43" s="1"/>
      <c r="B43" s="1">
        <v>954061</v>
      </c>
      <c r="C43" s="1" t="s">
        <v>139</v>
      </c>
      <c r="D43" s="1" t="s">
        <v>140</v>
      </c>
      <c r="E43" s="2" t="s">
        <v>123</v>
      </c>
      <c r="F43" s="2" t="s">
        <v>141</v>
      </c>
      <c r="G43" s="2">
        <v>0</v>
      </c>
      <c r="H43" s="2">
        <v>0</v>
      </c>
      <c r="I43" s="1">
        <v>0</v>
      </c>
      <c r="J43" s="3" t="s">
        <v>18</v>
      </c>
      <c r="K43" s="2" t="str">
        <f>J43*1449.42</f>
        <v>0</v>
      </c>
      <c r="L43" s="5"/>
    </row>
    <row r="44" spans="1:12" customHeight="1" ht="105" outlineLevel="5">
      <c r="A44" s="1"/>
      <c r="B44" s="1">
        <v>954062</v>
      </c>
      <c r="C44" s="1" t="s">
        <v>142</v>
      </c>
      <c r="D44" s="1" t="s">
        <v>143</v>
      </c>
      <c r="E44" s="2" t="s">
        <v>127</v>
      </c>
      <c r="F44" s="2" t="s">
        <v>144</v>
      </c>
      <c r="G44" s="2">
        <v>1</v>
      </c>
      <c r="H44" s="2">
        <v>0</v>
      </c>
      <c r="I44" s="1">
        <v>0</v>
      </c>
      <c r="J44" s="3" t="s">
        <v>18</v>
      </c>
      <c r="K44" s="2" t="str">
        <f>J44*1196.58</f>
        <v>0</v>
      </c>
      <c r="L44" s="5"/>
    </row>
    <row r="45" spans="1:12" customHeight="1" ht="105" outlineLevel="5">
      <c r="A45" s="1"/>
      <c r="B45" s="1">
        <v>954063</v>
      </c>
      <c r="C45" s="1" t="s">
        <v>145</v>
      </c>
      <c r="D45" s="1" t="s">
        <v>146</v>
      </c>
      <c r="E45" s="2" t="s">
        <v>134</v>
      </c>
      <c r="F45" s="2" t="s">
        <v>147</v>
      </c>
      <c r="G45" s="2">
        <v>0</v>
      </c>
      <c r="H45" s="2">
        <v>0</v>
      </c>
      <c r="I45" s="1">
        <v>0</v>
      </c>
      <c r="J45" s="3" t="s">
        <v>18</v>
      </c>
      <c r="K45" s="2" t="str">
        <f>J45*2107.98</f>
        <v>0</v>
      </c>
      <c r="L45" s="5"/>
    </row>
    <row r="46" spans="1:12" customHeight="1" ht="105" outlineLevel="5">
      <c r="A46" s="1"/>
      <c r="B46" s="1">
        <v>954064</v>
      </c>
      <c r="C46" s="1" t="s">
        <v>148</v>
      </c>
      <c r="D46" s="1" t="s">
        <v>149</v>
      </c>
      <c r="E46" s="2" t="s">
        <v>138</v>
      </c>
      <c r="F46" s="2" t="s">
        <v>147</v>
      </c>
      <c r="G46" s="2">
        <v>0</v>
      </c>
      <c r="H46" s="2">
        <v>0</v>
      </c>
      <c r="I46" s="1">
        <v>0</v>
      </c>
      <c r="J46" s="3" t="s">
        <v>18</v>
      </c>
      <c r="K46" s="2" t="str">
        <f>J46*2107.98</f>
        <v>0</v>
      </c>
      <c r="L46" s="5"/>
    </row>
    <row r="47" spans="1:12" customHeight="1" ht="105" outlineLevel="5">
      <c r="A47" s="1"/>
      <c r="B47" s="1">
        <v>954065</v>
      </c>
      <c r="C47" s="1" t="s">
        <v>150</v>
      </c>
      <c r="D47" s="1" t="s">
        <v>151</v>
      </c>
      <c r="E47" s="2" t="s">
        <v>131</v>
      </c>
      <c r="F47" s="2" t="s">
        <v>144</v>
      </c>
      <c r="G47" s="2">
        <v>0</v>
      </c>
      <c r="H47" s="2">
        <v>0</v>
      </c>
      <c r="I47" s="1">
        <v>0</v>
      </c>
      <c r="J47" s="3" t="s">
        <v>18</v>
      </c>
      <c r="K47" s="2" t="str">
        <f>J47*1196.58</f>
        <v>0</v>
      </c>
      <c r="L47" s="5"/>
    </row>
    <row r="48" spans="1:12" customHeight="1" ht="105" outlineLevel="5">
      <c r="A48" s="1"/>
      <c r="B48" s="1">
        <v>885409</v>
      </c>
      <c r="C48" s="1" t="s">
        <v>152</v>
      </c>
      <c r="D48" s="1" t="s">
        <v>153</v>
      </c>
      <c r="E48" s="2" t="s">
        <v>154</v>
      </c>
      <c r="F48" s="2" t="s">
        <v>109</v>
      </c>
      <c r="G48" s="2">
        <v>0</v>
      </c>
      <c r="H48" s="2">
        <v>0</v>
      </c>
      <c r="I48" s="1">
        <v>0</v>
      </c>
      <c r="J48" s="3" t="s">
        <v>18</v>
      </c>
      <c r="K48" s="2" t="str">
        <f>J48*2132.97</f>
        <v>0</v>
      </c>
      <c r="L48" s="5"/>
    </row>
    <row r="49" spans="1:12" customHeight="1" ht="105" outlineLevel="5">
      <c r="A49" s="1"/>
      <c r="B49" s="1">
        <v>885410</v>
      </c>
      <c r="C49" s="1" t="s">
        <v>155</v>
      </c>
      <c r="D49" s="1" t="s">
        <v>156</v>
      </c>
      <c r="E49" s="2" t="s">
        <v>157</v>
      </c>
      <c r="F49" s="2" t="s">
        <v>109</v>
      </c>
      <c r="G49" s="2">
        <v>1</v>
      </c>
      <c r="H49" s="2">
        <v>0</v>
      </c>
      <c r="I49" s="1">
        <v>0</v>
      </c>
      <c r="J49" s="3" t="s">
        <v>18</v>
      </c>
      <c r="K49" s="2" t="str">
        <f>J49*2132.97</f>
        <v>0</v>
      </c>
      <c r="L49" s="5"/>
    </row>
    <row r="50" spans="1:12" outlineLevel="2">
      <c r="A50" s="8" t="s">
        <v>158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5"/>
    </row>
    <row r="51" spans="1:12" outlineLevel="3">
      <c r="A51" s="9" t="s">
        <v>159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5"/>
    </row>
    <row r="52" spans="1:12" customHeight="1" ht="105" outlineLevel="5">
      <c r="A52" s="1"/>
      <c r="B52" s="1">
        <v>879568</v>
      </c>
      <c r="C52" s="1" t="s">
        <v>160</v>
      </c>
      <c r="D52" s="1" t="s">
        <v>161</v>
      </c>
      <c r="E52" s="2" t="s">
        <v>162</v>
      </c>
      <c r="F52" s="2" t="s">
        <v>163</v>
      </c>
      <c r="G52" s="2">
        <v>1</v>
      </c>
      <c r="H52" s="2">
        <v>0</v>
      </c>
      <c r="I52" s="1">
        <v>0</v>
      </c>
      <c r="J52" s="3" t="s">
        <v>18</v>
      </c>
      <c r="K52" s="2" t="str">
        <f>J52*14216.77</f>
        <v>0</v>
      </c>
      <c r="L52" s="5"/>
    </row>
    <row r="53" spans="1:12" outlineLevel="3">
      <c r="A53" s="9" t="s">
        <v>164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5"/>
    </row>
    <row r="54" spans="1:12" customHeight="1" ht="105" outlineLevel="5">
      <c r="A54" s="1"/>
      <c r="B54" s="1">
        <v>879569</v>
      </c>
      <c r="C54" s="1" t="s">
        <v>165</v>
      </c>
      <c r="D54" s="1" t="s">
        <v>166</v>
      </c>
      <c r="E54" s="2" t="s">
        <v>167</v>
      </c>
      <c r="F54" s="2" t="s">
        <v>168</v>
      </c>
      <c r="G54" s="2">
        <v>3</v>
      </c>
      <c r="H54" s="2">
        <v>0</v>
      </c>
      <c r="I54" s="1">
        <v>0</v>
      </c>
      <c r="J54" s="3" t="s">
        <v>18</v>
      </c>
      <c r="K54" s="2" t="str">
        <f>J54*1388.12</f>
        <v>0</v>
      </c>
      <c r="L54" s="5"/>
    </row>
    <row r="55" spans="1:12" customHeight="1" ht="105" outlineLevel="5">
      <c r="A55" s="1"/>
      <c r="B55" s="1">
        <v>879570</v>
      </c>
      <c r="C55" s="1" t="s">
        <v>169</v>
      </c>
      <c r="D55" s="1" t="s">
        <v>170</v>
      </c>
      <c r="E55" s="2" t="s">
        <v>171</v>
      </c>
      <c r="F55" s="2" t="s">
        <v>172</v>
      </c>
      <c r="G55" s="2">
        <v>2</v>
      </c>
      <c r="H55" s="2">
        <v>0</v>
      </c>
      <c r="I55" s="1">
        <v>0</v>
      </c>
      <c r="J55" s="3" t="s">
        <v>18</v>
      </c>
      <c r="K55" s="2" t="str">
        <f>J55*1665.75</f>
        <v>0</v>
      </c>
      <c r="L55" s="5"/>
    </row>
    <row r="56" spans="1:12" customHeight="1" ht="105" outlineLevel="5">
      <c r="A56" s="1"/>
      <c r="B56" s="1">
        <v>879571</v>
      </c>
      <c r="C56" s="1" t="s">
        <v>173</v>
      </c>
      <c r="D56" s="1" t="s">
        <v>174</v>
      </c>
      <c r="E56" s="2" t="s">
        <v>175</v>
      </c>
      <c r="F56" s="2" t="s">
        <v>176</v>
      </c>
      <c r="G56" s="2">
        <v>5</v>
      </c>
      <c r="H56" s="2">
        <v>0</v>
      </c>
      <c r="I56" s="1">
        <v>0</v>
      </c>
      <c r="J56" s="3" t="s">
        <v>18</v>
      </c>
      <c r="K56" s="2" t="str">
        <f>J56*2221.00</f>
        <v>0</v>
      </c>
      <c r="L56" s="5"/>
    </row>
    <row r="57" spans="1:12" customHeight="1" ht="105" outlineLevel="5">
      <c r="A57" s="1"/>
      <c r="B57" s="1">
        <v>879572</v>
      </c>
      <c r="C57" s="1" t="s">
        <v>177</v>
      </c>
      <c r="D57" s="1" t="s">
        <v>178</v>
      </c>
      <c r="E57" s="2" t="s">
        <v>179</v>
      </c>
      <c r="F57" s="2" t="s">
        <v>180</v>
      </c>
      <c r="G57" s="2">
        <v>6</v>
      </c>
      <c r="H57" s="2">
        <v>0</v>
      </c>
      <c r="I57" s="1">
        <v>0</v>
      </c>
      <c r="J57" s="3" t="s">
        <v>18</v>
      </c>
      <c r="K57" s="2" t="str">
        <f>J57*1943.37</f>
        <v>0</v>
      </c>
      <c r="L57" s="5"/>
    </row>
    <row r="58" spans="1:12" customHeight="1" ht="105" outlineLevel="5">
      <c r="A58" s="1"/>
      <c r="B58" s="1">
        <v>879573</v>
      </c>
      <c r="C58" s="1" t="s">
        <v>181</v>
      </c>
      <c r="D58" s="1" t="s">
        <v>182</v>
      </c>
      <c r="E58" s="2" t="s">
        <v>183</v>
      </c>
      <c r="F58" s="2" t="s">
        <v>184</v>
      </c>
      <c r="G58" s="2">
        <v>3</v>
      </c>
      <c r="H58" s="2">
        <v>0</v>
      </c>
      <c r="I58" s="1">
        <v>0</v>
      </c>
      <c r="J58" s="3" t="s">
        <v>18</v>
      </c>
      <c r="K58" s="2" t="str">
        <f>J58*2080.73</f>
        <v>0</v>
      </c>
      <c r="L58" s="5"/>
    </row>
    <row r="59" spans="1:12" customHeight="1" ht="105" outlineLevel="5">
      <c r="A59" s="1"/>
      <c r="B59" s="1">
        <v>879574</v>
      </c>
      <c r="C59" s="1" t="s">
        <v>185</v>
      </c>
      <c r="D59" s="1" t="s">
        <v>186</v>
      </c>
      <c r="E59" s="2" t="s">
        <v>187</v>
      </c>
      <c r="F59" s="2" t="s">
        <v>188</v>
      </c>
      <c r="G59" s="2">
        <v>2</v>
      </c>
      <c r="H59" s="2">
        <v>0</v>
      </c>
      <c r="I59" s="1">
        <v>0</v>
      </c>
      <c r="J59" s="3" t="s">
        <v>18</v>
      </c>
      <c r="K59" s="2" t="str">
        <f>J59*2776.25</f>
        <v>0</v>
      </c>
      <c r="L59" s="5"/>
    </row>
    <row r="60" spans="1:12" customHeight="1" ht="105" outlineLevel="5">
      <c r="A60" s="1"/>
      <c r="B60" s="1">
        <v>879575</v>
      </c>
      <c r="C60" s="1" t="s">
        <v>189</v>
      </c>
      <c r="D60" s="1" t="s">
        <v>190</v>
      </c>
      <c r="E60" s="2" t="s">
        <v>191</v>
      </c>
      <c r="F60" s="2" t="s">
        <v>168</v>
      </c>
      <c r="G60" s="2">
        <v>2</v>
      </c>
      <c r="H60" s="2">
        <v>0</v>
      </c>
      <c r="I60" s="1">
        <v>0</v>
      </c>
      <c r="J60" s="3" t="s">
        <v>18</v>
      </c>
      <c r="K60" s="2" t="str">
        <f>J60*1388.12</f>
        <v>0</v>
      </c>
      <c r="L60" s="5"/>
    </row>
    <row r="61" spans="1:12" customHeight="1" ht="105" outlineLevel="5">
      <c r="A61" s="1"/>
      <c r="B61" s="1">
        <v>879576</v>
      </c>
      <c r="C61" s="1" t="s">
        <v>192</v>
      </c>
      <c r="D61" s="1" t="s">
        <v>193</v>
      </c>
      <c r="E61" s="2" t="s">
        <v>194</v>
      </c>
      <c r="F61" s="2" t="s">
        <v>172</v>
      </c>
      <c r="G61" s="2">
        <v>3</v>
      </c>
      <c r="H61" s="2">
        <v>0</v>
      </c>
      <c r="I61" s="1">
        <v>0</v>
      </c>
      <c r="J61" s="3" t="s">
        <v>18</v>
      </c>
      <c r="K61" s="2" t="str">
        <f>J61*1665.75</f>
        <v>0</v>
      </c>
      <c r="L61" s="5"/>
    </row>
    <row r="62" spans="1:12" customHeight="1" ht="105" outlineLevel="5">
      <c r="A62" s="1"/>
      <c r="B62" s="1">
        <v>879577</v>
      </c>
      <c r="C62" s="1" t="s">
        <v>195</v>
      </c>
      <c r="D62" s="1" t="s">
        <v>196</v>
      </c>
      <c r="E62" s="2" t="s">
        <v>197</v>
      </c>
      <c r="F62" s="2" t="s">
        <v>176</v>
      </c>
      <c r="G62" s="2">
        <v>6</v>
      </c>
      <c r="H62" s="2">
        <v>0</v>
      </c>
      <c r="I62" s="1">
        <v>0</v>
      </c>
      <c r="J62" s="3" t="s">
        <v>18</v>
      </c>
      <c r="K62" s="2" t="str">
        <f>J62*2221.00</f>
        <v>0</v>
      </c>
      <c r="L62" s="5"/>
    </row>
    <row r="63" spans="1:12" customHeight="1" ht="105" outlineLevel="5">
      <c r="A63" s="1"/>
      <c r="B63" s="1">
        <v>879578</v>
      </c>
      <c r="C63" s="1" t="s">
        <v>198</v>
      </c>
      <c r="D63" s="1" t="s">
        <v>199</v>
      </c>
      <c r="E63" s="2" t="s">
        <v>200</v>
      </c>
      <c r="F63" s="2" t="s">
        <v>180</v>
      </c>
      <c r="G63" s="2">
        <v>4</v>
      </c>
      <c r="H63" s="2">
        <v>0</v>
      </c>
      <c r="I63" s="1">
        <v>0</v>
      </c>
      <c r="J63" s="3" t="s">
        <v>18</v>
      </c>
      <c r="K63" s="2" t="str">
        <f>J63*1943.37</f>
        <v>0</v>
      </c>
      <c r="L63" s="5"/>
    </row>
    <row r="64" spans="1:12" customHeight="1" ht="105" outlineLevel="5">
      <c r="A64" s="1"/>
      <c r="B64" s="1">
        <v>879579</v>
      </c>
      <c r="C64" s="1" t="s">
        <v>201</v>
      </c>
      <c r="D64" s="1" t="s">
        <v>202</v>
      </c>
      <c r="E64" s="2" t="s">
        <v>203</v>
      </c>
      <c r="F64" s="2" t="s">
        <v>184</v>
      </c>
      <c r="G64" s="2">
        <v>2</v>
      </c>
      <c r="H64" s="2">
        <v>0</v>
      </c>
      <c r="I64" s="1">
        <v>0</v>
      </c>
      <c r="J64" s="3" t="s">
        <v>18</v>
      </c>
      <c r="K64" s="2" t="str">
        <f>J64*2080.73</f>
        <v>0</v>
      </c>
      <c r="L64" s="5"/>
    </row>
    <row r="65" spans="1:12" customHeight="1" ht="105" outlineLevel="5">
      <c r="A65" s="1"/>
      <c r="B65" s="1">
        <v>879580</v>
      </c>
      <c r="C65" s="1" t="s">
        <v>204</v>
      </c>
      <c r="D65" s="1" t="s">
        <v>205</v>
      </c>
      <c r="E65" s="2" t="s">
        <v>206</v>
      </c>
      <c r="F65" s="2" t="s">
        <v>188</v>
      </c>
      <c r="G65" s="2">
        <v>3</v>
      </c>
      <c r="H65" s="2">
        <v>0</v>
      </c>
      <c r="I65" s="1">
        <v>0</v>
      </c>
      <c r="J65" s="3" t="s">
        <v>18</v>
      </c>
      <c r="K65" s="2" t="str">
        <f>J65*2776.25</f>
        <v>0</v>
      </c>
      <c r="L65" s="5"/>
    </row>
    <row r="66" spans="1:12" outlineLevel="3">
      <c r="A66" s="9" t="s">
        <v>207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5"/>
    </row>
    <row r="67" spans="1:12" customHeight="1" ht="105" outlineLevel="5">
      <c r="A67" s="1"/>
      <c r="B67" s="1">
        <v>879581</v>
      </c>
      <c r="C67" s="1" t="s">
        <v>208</v>
      </c>
      <c r="D67" s="1" t="s">
        <v>209</v>
      </c>
      <c r="E67" s="2" t="s">
        <v>210</v>
      </c>
      <c r="F67" s="2" t="s">
        <v>211</v>
      </c>
      <c r="G67" s="2">
        <v>0</v>
      </c>
      <c r="H67" s="2">
        <v>0</v>
      </c>
      <c r="I67" s="1">
        <v>0</v>
      </c>
      <c r="J67" s="3" t="s">
        <v>18</v>
      </c>
      <c r="K67" s="2" t="str">
        <f>J67*649.80</f>
        <v>0</v>
      </c>
      <c r="L67" s="5"/>
    </row>
    <row r="68" spans="1:12" customHeight="1" ht="105" outlineLevel="5">
      <c r="A68" s="1"/>
      <c r="B68" s="1">
        <v>879582</v>
      </c>
      <c r="C68" s="1" t="s">
        <v>212</v>
      </c>
      <c r="D68" s="1" t="s">
        <v>213</v>
      </c>
      <c r="E68" s="2" t="s">
        <v>214</v>
      </c>
      <c r="F68" s="2" t="s">
        <v>215</v>
      </c>
      <c r="G68" s="2">
        <v>0</v>
      </c>
      <c r="H68" s="2">
        <v>0</v>
      </c>
      <c r="I68" s="1">
        <v>0</v>
      </c>
      <c r="J68" s="3" t="s">
        <v>18</v>
      </c>
      <c r="K68" s="2" t="str">
        <f>J68*974.70</f>
        <v>0</v>
      </c>
      <c r="L68" s="5"/>
    </row>
    <row r="69" spans="1:12" customHeight="1" ht="105" outlineLevel="5">
      <c r="A69" s="1"/>
      <c r="B69" s="1">
        <v>879583</v>
      </c>
      <c r="C69" s="1" t="s">
        <v>216</v>
      </c>
      <c r="D69" s="1" t="s">
        <v>217</v>
      </c>
      <c r="E69" s="2" t="s">
        <v>218</v>
      </c>
      <c r="F69" s="2" t="s">
        <v>219</v>
      </c>
      <c r="G69" s="2">
        <v>0</v>
      </c>
      <c r="H69" s="2">
        <v>0</v>
      </c>
      <c r="I69" s="1">
        <v>0</v>
      </c>
      <c r="J69" s="3" t="s">
        <v>18</v>
      </c>
      <c r="K69" s="2" t="str">
        <f>J69*747.27</f>
        <v>0</v>
      </c>
      <c r="L69" s="5"/>
    </row>
    <row r="70" spans="1:12" customHeight="1" ht="105" outlineLevel="5">
      <c r="A70" s="1"/>
      <c r="B70" s="1">
        <v>879584</v>
      </c>
      <c r="C70" s="1" t="s">
        <v>220</v>
      </c>
      <c r="D70" s="1" t="s">
        <v>221</v>
      </c>
      <c r="E70" s="2" t="s">
        <v>222</v>
      </c>
      <c r="F70" s="2" t="s">
        <v>223</v>
      </c>
      <c r="G70" s="2">
        <v>0</v>
      </c>
      <c r="H70" s="2">
        <v>0</v>
      </c>
      <c r="I70" s="1">
        <v>0</v>
      </c>
      <c r="J70" s="3" t="s">
        <v>18</v>
      </c>
      <c r="K70" s="2" t="str">
        <f>J70*487.35</f>
        <v>0</v>
      </c>
      <c r="L70" s="5"/>
    </row>
    <row r="71" spans="1:12" customHeight="1" ht="105" outlineLevel="5">
      <c r="A71" s="1"/>
      <c r="B71" s="1">
        <v>879585</v>
      </c>
      <c r="C71" s="1" t="s">
        <v>224</v>
      </c>
      <c r="D71" s="1" t="s">
        <v>225</v>
      </c>
      <c r="E71" s="2" t="s">
        <v>226</v>
      </c>
      <c r="F71" s="2" t="s">
        <v>227</v>
      </c>
      <c r="G71" s="2">
        <v>0</v>
      </c>
      <c r="H71" s="2">
        <v>0</v>
      </c>
      <c r="I71" s="1">
        <v>0</v>
      </c>
      <c r="J71" s="3" t="s">
        <v>18</v>
      </c>
      <c r="K71" s="2" t="str">
        <f>J71*503.59</f>
        <v>0</v>
      </c>
      <c r="L71" s="5"/>
    </row>
    <row r="72" spans="1:12" customHeight="1" ht="105" outlineLevel="5">
      <c r="A72" s="1"/>
      <c r="B72" s="1">
        <v>879586</v>
      </c>
      <c r="C72" s="1" t="s">
        <v>228</v>
      </c>
      <c r="D72" s="1" t="s">
        <v>229</v>
      </c>
      <c r="E72" s="2" t="s">
        <v>230</v>
      </c>
      <c r="F72" s="2" t="s">
        <v>231</v>
      </c>
      <c r="G72" s="2">
        <v>0</v>
      </c>
      <c r="H72" s="2">
        <v>0</v>
      </c>
      <c r="I72" s="1">
        <v>0</v>
      </c>
      <c r="J72" s="3" t="s">
        <v>18</v>
      </c>
      <c r="K72" s="2" t="str">
        <f>J72*211.18</f>
        <v>0</v>
      </c>
      <c r="L72" s="5"/>
    </row>
    <row r="73" spans="1:12" customHeight="1" ht="105" outlineLevel="5">
      <c r="A73" s="1"/>
      <c r="B73" s="1">
        <v>879587</v>
      </c>
      <c r="C73" s="1" t="s">
        <v>232</v>
      </c>
      <c r="D73" s="1" t="s">
        <v>233</v>
      </c>
      <c r="E73" s="2" t="s">
        <v>234</v>
      </c>
      <c r="F73" s="2" t="s">
        <v>235</v>
      </c>
      <c r="G73" s="2">
        <v>0</v>
      </c>
      <c r="H73" s="2">
        <v>0</v>
      </c>
      <c r="I73" s="1">
        <v>0</v>
      </c>
      <c r="J73" s="3" t="s">
        <v>18</v>
      </c>
      <c r="K73" s="2" t="str">
        <f>J73*373.63</f>
        <v>0</v>
      </c>
      <c r="L73" s="5"/>
    </row>
    <row r="74" spans="1:12" customHeight="1" ht="105" outlineLevel="5">
      <c r="A74" s="1"/>
      <c r="B74" s="1">
        <v>879588</v>
      </c>
      <c r="C74" s="1" t="s">
        <v>236</v>
      </c>
      <c r="D74" s="1" t="s">
        <v>237</v>
      </c>
      <c r="E74" s="2" t="s">
        <v>238</v>
      </c>
      <c r="F74" s="2" t="s">
        <v>239</v>
      </c>
      <c r="G74" s="2">
        <v>0</v>
      </c>
      <c r="H74" s="2">
        <v>0</v>
      </c>
      <c r="I74" s="1">
        <v>0</v>
      </c>
      <c r="J74" s="3" t="s">
        <v>18</v>
      </c>
      <c r="K74" s="2" t="str">
        <f>J74*314.72</f>
        <v>0</v>
      </c>
      <c r="L74" s="5"/>
    </row>
    <row r="75" spans="1:12" customHeight="1" ht="105" outlineLevel="5">
      <c r="A75" s="1"/>
      <c r="B75" s="1">
        <v>879589</v>
      </c>
      <c r="C75" s="1" t="s">
        <v>240</v>
      </c>
      <c r="D75" s="1" t="s">
        <v>241</v>
      </c>
      <c r="E75" s="2" t="s">
        <v>242</v>
      </c>
      <c r="F75" s="2" t="s">
        <v>243</v>
      </c>
      <c r="G75" s="2">
        <v>0</v>
      </c>
      <c r="H75" s="2">
        <v>0</v>
      </c>
      <c r="I75" s="1">
        <v>0</v>
      </c>
      <c r="J75" s="3" t="s">
        <v>18</v>
      </c>
      <c r="K75" s="2" t="str">
        <f>J75*723.85</f>
        <v>0</v>
      </c>
      <c r="L75" s="5"/>
    </row>
    <row r="76" spans="1:12" customHeight="1" ht="105" outlineLevel="5">
      <c r="A76" s="1"/>
      <c r="B76" s="1">
        <v>879590</v>
      </c>
      <c r="C76" s="1" t="s">
        <v>244</v>
      </c>
      <c r="D76" s="1" t="s">
        <v>245</v>
      </c>
      <c r="E76" s="2" t="s">
        <v>246</v>
      </c>
      <c r="F76" s="2" t="s">
        <v>231</v>
      </c>
      <c r="G76" s="2">
        <v>0</v>
      </c>
      <c r="H76" s="2">
        <v>0</v>
      </c>
      <c r="I76" s="1">
        <v>0</v>
      </c>
      <c r="J76" s="3" t="s">
        <v>18</v>
      </c>
      <c r="K76" s="2" t="str">
        <f>J76*211.18</f>
        <v>0</v>
      </c>
      <c r="L76" s="5"/>
    </row>
    <row r="77" spans="1:12" customHeight="1" ht="105" outlineLevel="5">
      <c r="A77" s="1"/>
      <c r="B77" s="1">
        <v>879591</v>
      </c>
      <c r="C77" s="1" t="s">
        <v>247</v>
      </c>
      <c r="D77" s="1" t="s">
        <v>248</v>
      </c>
      <c r="E77" s="2" t="s">
        <v>249</v>
      </c>
      <c r="F77" s="2" t="s">
        <v>250</v>
      </c>
      <c r="G77" s="2">
        <v>0</v>
      </c>
      <c r="H77" s="2">
        <v>0</v>
      </c>
      <c r="I77" s="1">
        <v>0</v>
      </c>
      <c r="J77" s="3" t="s">
        <v>18</v>
      </c>
      <c r="K77" s="2" t="str">
        <f>J77*779.29</f>
        <v>0</v>
      </c>
      <c r="L77" s="5"/>
    </row>
    <row r="78" spans="1:12" customHeight="1" ht="105" outlineLevel="5">
      <c r="A78" s="1"/>
      <c r="B78" s="1">
        <v>879592</v>
      </c>
      <c r="C78" s="1" t="s">
        <v>251</v>
      </c>
      <c r="D78" s="1" t="s">
        <v>252</v>
      </c>
      <c r="E78" s="2" t="s">
        <v>253</v>
      </c>
      <c r="F78" s="2" t="s">
        <v>254</v>
      </c>
      <c r="G78" s="2">
        <v>0</v>
      </c>
      <c r="H78" s="2">
        <v>0</v>
      </c>
      <c r="I78" s="1">
        <v>0</v>
      </c>
      <c r="J78" s="3" t="s">
        <v>18</v>
      </c>
      <c r="K78" s="2" t="str">
        <f>J78*779.76</f>
        <v>0</v>
      </c>
      <c r="L78" s="5"/>
    </row>
    <row r="79" spans="1:12" customHeight="1" ht="105" outlineLevel="5">
      <c r="A79" s="1"/>
      <c r="B79" s="1">
        <v>879593</v>
      </c>
      <c r="C79" s="1" t="s">
        <v>255</v>
      </c>
      <c r="D79" s="1" t="s">
        <v>256</v>
      </c>
      <c r="E79" s="2" t="s">
        <v>257</v>
      </c>
      <c r="F79" s="2" t="s">
        <v>258</v>
      </c>
      <c r="G79" s="2">
        <v>0</v>
      </c>
      <c r="H79" s="2">
        <v>0</v>
      </c>
      <c r="I79" s="1">
        <v>0</v>
      </c>
      <c r="J79" s="3" t="s">
        <v>18</v>
      </c>
      <c r="K79" s="2" t="str">
        <f>J79*409.13</f>
        <v>0</v>
      </c>
      <c r="L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0:K50"/>
    <mergeCell ref="A5:K5"/>
    <mergeCell ref="A13:K13"/>
    <mergeCell ref="A51:K51"/>
    <mergeCell ref="A53:K53"/>
    <mergeCell ref="A66:K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2026-05-02T19:42:45+03:00</dcterms:created>
  <dcterms:modified xsi:type="dcterms:W3CDTF">2026-05-02T19:42:45+03:00</dcterms:modified>
  <dc:title>Untitled Spreadsheet</dc:title>
  <dc:description/>
  <dc:subject/>
  <cp:keywords/>
  <cp:category/>
</cp:coreProperties>
</file>