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<sst xmlns="http://schemas.openxmlformats.org/spreadsheetml/2006/main" uniqueCount="150">
  <si>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</si>
  <si>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</si>
  <si>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</si>
  <si>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</si>
  <si>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</si>
  <si>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</si>
  <si>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</si>
  <si>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</si>
  <si>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</si>
  <si>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</si>
  <si>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</si>
  <si>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Питьевые системы</t>
  </si>
  <si>
    <t>Краны для питьевых систем</t>
  </si>
  <si>
    <t>FIO-310001</t>
  </si>
  <si>
    <t>K21</t>
  </si>
  <si>
    <t>Кран для питьевой системы высокий АКВАСТИЛЬ (с комплектом подкл- трубка, кран тройник) (1/30шт)</t>
  </si>
  <si>
    <t>1 106.57 руб.</t>
  </si>
  <si>
    <t>&gt;10</t>
  </si>
  <si>
    <t>шт</t>
  </si>
  <si>
    <t>FIO-310002</t>
  </si>
  <si>
    <t>K07</t>
  </si>
  <si>
    <t>Кран для питьевой системы средний АКВАСТИЛЬ (с комплектом подкл- трубка, кран тройник) (1/30шт)</t>
  </si>
  <si>
    <t>688.07 руб.</t>
  </si>
  <si>
    <t>Питьевые системы очистки воды</t>
  </si>
  <si>
    <t>AKB-100004</t>
  </si>
  <si>
    <t>АБФ-ТРИА - СТАНДАРТ</t>
  </si>
  <si>
    <t>Питьевая система 3 ступени АКВАБРАЙТ СТАНДАРТ (3шт)</t>
  </si>
  <si>
    <t>2 956.30 руб.</t>
  </si>
  <si>
    <t>AKB-100005</t>
  </si>
  <si>
    <t>АБФ-ТРИА - АНТИЖЕЛЕЗО</t>
  </si>
  <si>
    <t>Питьевая система 3 ступени АКВАБРАЙТ АНТИЖЕЛЕЗО (3шт)</t>
  </si>
  <si>
    <t>2 942.70 руб.</t>
  </si>
  <si>
    <t>AKB-100006</t>
  </si>
  <si>
    <t>АБФ-ТРИА - УМЯГЧЕНИЕ</t>
  </si>
  <si>
    <t>Питьевая система 3 ступени АКВАБРАЙТ УМЯГЧЕНИЕ (3шт)</t>
  </si>
  <si>
    <t>3 056.60 руб.</t>
  </si>
  <si>
    <t>AKB-100007</t>
  </si>
  <si>
    <t>АБФ-ОСМО-5</t>
  </si>
  <si>
    <t>Питьевая система 5 ступеней обратный осмос АКВАБРАЙТ (1шт)</t>
  </si>
  <si>
    <t>8 925.00 руб.</t>
  </si>
  <si>
    <t>AKB-100008</t>
  </si>
  <si>
    <t>АБФ-ОСМО-6</t>
  </si>
  <si>
    <t>Питьевая система 6 ступеней обратный осмос с минерализатором АКВАБРАЙТ (1шт)</t>
  </si>
  <si>
    <t>9 775.00 руб.</t>
  </si>
  <si>
    <t>FIO-320001</t>
  </si>
  <si>
    <t>F-03B</t>
  </si>
  <si>
    <t>Питьевая система 3 ступени АКВАСТИЛЬ КОМПАКТ для водопроводной воды</t>
  </si>
  <si>
    <t>3 636.93 руб.</t>
  </si>
  <si>
    <t>FIO-320002</t>
  </si>
  <si>
    <t>F-03A</t>
  </si>
  <si>
    <t>Питьевая система 3 ступени АКВАСТИЛЬ КОМПАКТ умягчение</t>
  </si>
  <si>
    <t>3 626.51 руб.</t>
  </si>
  <si>
    <t>FIO-320003</t>
  </si>
  <si>
    <t>F-04A</t>
  </si>
  <si>
    <t>Питьевая система 4 ступени АКВАСТИЛЬ КОМПАКТ умягчение</t>
  </si>
  <si>
    <t>4 049.47 руб.</t>
  </si>
  <si>
    <t>FIO-320004</t>
  </si>
  <si>
    <t>F-02</t>
  </si>
  <si>
    <t>Питьевая система 2 ступени АКВАСТИЛЬ КЛАССИК</t>
  </si>
  <si>
    <t>2 969.71 руб.</t>
  </si>
  <si>
    <t>FIO-320005</t>
  </si>
  <si>
    <t>F-03D</t>
  </si>
  <si>
    <t>Питьевая система 3 ступени АКВАСТИЛЬ КЛАССИК для водопроводной воды</t>
  </si>
  <si>
    <t>4 190.96 руб.</t>
  </si>
  <si>
    <t>FIO-320006</t>
  </si>
  <si>
    <t>F-03C</t>
  </si>
  <si>
    <t>Питьевая система 3 ступени АКВАСТИЛЬ КЛАССИК умягчение</t>
  </si>
  <si>
    <t>4 214.79 руб.</t>
  </si>
  <si>
    <t>FIO-320007</t>
  </si>
  <si>
    <t>F-04C</t>
  </si>
  <si>
    <t>Питьевая система 4 ступени АКВАСТИЛЬ КЛАССИК умягчение</t>
  </si>
  <si>
    <t>4 703.29 руб.</t>
  </si>
  <si>
    <t>FIO-320008</t>
  </si>
  <si>
    <t>F-05</t>
  </si>
  <si>
    <t>Питьевая система 5 ступеней обратный осмос АКВАСТИЛЬ (1шт)</t>
  </si>
  <si>
    <t>11 457.38 руб.</t>
  </si>
  <si>
    <t>PND-111080</t>
  </si>
  <si>
    <t>Питьевая система 3 ступени Triplex Стандарт для водопроводной воды (c картриджами) (1/4 шт)</t>
  </si>
  <si>
    <t>2 520.00 руб.</t>
  </si>
  <si>
    <t>VER-000910</t>
  </si>
  <si>
    <t>M04</t>
  </si>
  <si>
    <t>Автоматическая система фильтрации 4 ступени с обратным осмосом (1шт)</t>
  </si>
  <si>
    <t>28 559.30 руб.</t>
  </si>
  <si>
    <t>Комплекты картриджей для питьевых систем</t>
  </si>
  <si>
    <t>AKB-100017</t>
  </si>
  <si>
    <t>КОМПЛЕКТ К-1</t>
  </si>
  <si>
    <t>комплект картриджей 3 ступени АКВАБРАЙТ Стандарт (ПП-5М, УГА-10, УГП-10) (5шт)</t>
  </si>
  <si>
    <t>601.80 руб.</t>
  </si>
  <si>
    <t>AKB-100018</t>
  </si>
  <si>
    <t>КОМПЛЕКТ К-2</t>
  </si>
  <si>
    <t>комплект картриджей 3 ступени АКВАБРАЙТ Умягчение (ПП-5М, С-10, УГП-10) (5шт)</t>
  </si>
  <si>
    <t>710.60 руб.</t>
  </si>
  <si>
    <t>&gt;25</t>
  </si>
  <si>
    <t>AKB-100019</t>
  </si>
  <si>
    <t>КОМПЛЕКТ К-3</t>
  </si>
  <si>
    <t>комплект картриджей 3 ступени АКВАБРАЙТ Обезжелез (ПП-5М, УГП-10, ФП-10) (5шт)</t>
  </si>
  <si>
    <t>596.70 руб.</t>
  </si>
  <si>
    <t>FIO-130217</t>
  </si>
  <si>
    <t>HB-3</t>
  </si>
  <si>
    <t>Комплект картриджей 3 ступени АКВАСТИЛЬ умягчение в картон коробке (10шт)</t>
  </si>
  <si>
    <t>829.55 руб.</t>
  </si>
  <si>
    <t>FIO-320014</t>
  </si>
  <si>
    <t>HA-3</t>
  </si>
  <si>
    <t>комплект картриджей 3 ступени АКВАСТИЛЬ для водопроводной воды (Стандарт) в картон коробке</t>
  </si>
  <si>
    <t>802.75 руб.</t>
  </si>
  <si>
    <t>FRG-101014</t>
  </si>
  <si>
    <t>Комплект №1</t>
  </si>
  <si>
    <t>Комплект картриджей 3 ступени ФР1 ЭКО для водопроводной воды (ПП+НИТЬ+УГОЛЬ ПРЕСС)</t>
  </si>
  <si>
    <t>417.90 руб.</t>
  </si>
  <si>
    <t>&gt;50</t>
  </si>
  <si>
    <t>FRG-101015</t>
  </si>
  <si>
    <t>Комплект №2</t>
  </si>
  <si>
    <t>Комплект картриджей 3 ступени ФР2 СТАНДАРТ для водопроводной воды (ПП+УГОЛЬ ПРЕСС+УГОЛЬ ГРАНУЛЫ)</t>
  </si>
  <si>
    <t>512.00 руб.</t>
  </si>
  <si>
    <t>FRG-101016</t>
  </si>
  <si>
    <t>Комплект №3</t>
  </si>
  <si>
    <t>Комплект картриджей 3 ступени ФР3 обезжелез. (ПП+ОБЕЗЖЕЛЕЗ+УГОЛЬ ПРЕСС)</t>
  </si>
  <si>
    <t>539.15 руб.</t>
  </si>
  <si>
    <t>FRG-101017</t>
  </si>
  <si>
    <t>Комплект №4</t>
  </si>
  <si>
    <t>Комплект картриджей 3 ступени ФР4 умягчение (ПП+УМЯГЧЕНИЕ+УГОЛЬ ПРЕСС)</t>
  </si>
  <si>
    <t>638.00 руб.</t>
  </si>
  <si>
    <t>FRG-101018</t>
  </si>
  <si>
    <t>Комплект №5</t>
  </si>
  <si>
    <t>Комплект картриджей 3 ступени ФР5 обеззараживание (ПП+СЕРЕБРО+УГОЛЬ ПРЕСС)</t>
  </si>
  <si>
    <t>842.55 руб.</t>
  </si>
  <si>
    <t>FRG-101019</t>
  </si>
  <si>
    <t>Комплект №6</t>
  </si>
  <si>
    <t>Комплект картриджей 3 ступени ФР6 от запаха (ПП+ЗАПАХ+УГОЛЬ ПРЕСС)</t>
  </si>
  <si>
    <t>752.35 руб.</t>
  </si>
  <si>
    <t>FRG-101020</t>
  </si>
  <si>
    <t>Комплект №7</t>
  </si>
  <si>
    <t>Комплект картриджей 3 ступени ФР7 питьевой (ПП+СЕРЕБРО+ЗАПАХ)</t>
  </si>
  <si>
    <t>1 125.45 руб.</t>
  </si>
  <si>
    <t>VER-000906</t>
  </si>
  <si>
    <t>K-01</t>
  </si>
  <si>
    <t>Композитный катридж PPC для системы VS-04 (25/1шт)</t>
  </si>
  <si>
    <t>463.18 руб.</t>
  </si>
  <si>
    <t>VER-000907</t>
  </si>
  <si>
    <t>K-02</t>
  </si>
  <si>
    <t>Угольный катридж СТО для системы VS-04 (25/1шт)</t>
  </si>
  <si>
    <t>427.44 руб.</t>
  </si>
  <si>
    <t>VER-000908</t>
  </si>
  <si>
    <t>K-03</t>
  </si>
  <si>
    <t>Мембрана обратного осмоса 3013-600G для системы VS-04 (20/1шт)</t>
  </si>
  <si>
    <t>3 438.85 руб.</t>
  </si>
  <si>
    <t>VER-000909</t>
  </si>
  <si>
    <t>K-04</t>
  </si>
  <si>
    <t>Постфильтр Т33 для системы VS-04 (75/1шт)</t>
  </si>
  <si>
    <t>303.82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</si>
</sst>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687ac81_ffbc_11e9_810b_003048fd731b_19e96891_793a_11f0_a79f_047c1617b1431.jpeg"/><Relationship Id="rId2" Type="http://schemas.openxmlformats.org/officeDocument/2006/relationships/image" Target="../media/4687ac83_ffbc_11e9_810b_003048fd731b_19e96893_793a_11f0_a79f_047c1617b1432.jpeg"/><Relationship Id="rId3" Type="http://schemas.openxmlformats.org/officeDocument/2006/relationships/image" Target="../media/48d18596_4752_11ec_8394_003048fd731b_816ff87f_687c_11ec_a210_00259070b4873.jpeg"/><Relationship Id="rId4" Type="http://schemas.openxmlformats.org/officeDocument/2006/relationships/image" Target="../media/48d18598_4752_11ec_8394_003048fd731b_816ff880_687c_11ec_a210_00259070b4874.jpeg"/><Relationship Id="rId5" Type="http://schemas.openxmlformats.org/officeDocument/2006/relationships/image" Target="../media/48d1859a_4752_11ec_8394_003048fd731b_816ff881_687c_11ec_a210_00259070b4875.jpeg"/><Relationship Id="rId6" Type="http://schemas.openxmlformats.org/officeDocument/2006/relationships/image" Target="../media/48d1859c_4752_11ec_8394_003048fd731b_816ff882_687c_11ec_a210_00259070b4876.jpeg"/><Relationship Id="rId7" Type="http://schemas.openxmlformats.org/officeDocument/2006/relationships/image" Target="../media/48d1859e_4752_11ec_8394_003048fd731b_816ff883_687c_11ec_a210_00259070b4877.jpeg"/><Relationship Id="rId8" Type="http://schemas.openxmlformats.org/officeDocument/2006/relationships/image" Target="../media/dab7a745_3767_11ea_810f_003048fd731b_ac993d1e_476f_11ea_810f_003048fd731b8.jpeg"/><Relationship Id="rId9" Type="http://schemas.openxmlformats.org/officeDocument/2006/relationships/image" Target="../media/dab7a747_3767_11ea_810f_003048fd731b_892ca4f8_3773_11ea_810f_003048fd731b9.png"/><Relationship Id="rId10" Type="http://schemas.openxmlformats.org/officeDocument/2006/relationships/image" Target="../media/dab7a749_3767_11ea_810f_003048fd731b_892ca4fa_3773_11ea_810f_003048fd731b10.png"/><Relationship Id="rId11" Type="http://schemas.openxmlformats.org/officeDocument/2006/relationships/image" Target="../media/dab7a74b_3767_11ea_810f_003048fd731b_9419e036_43f5_11ea_810f_003048fd731b11.jpeg"/><Relationship Id="rId12" Type="http://schemas.openxmlformats.org/officeDocument/2006/relationships/image" Target="../media/dab7a74d_3767_11ea_810f_003048fd731b_9419e038_43f5_11ea_810f_003048fd731b12.jpeg"/><Relationship Id="rId13" Type="http://schemas.openxmlformats.org/officeDocument/2006/relationships/image" Target="../media/dab7a74f_3767_11ea_810f_003048fd731b_9419e037_43f5_11ea_810f_003048fd731b13.jpeg"/><Relationship Id="rId14" Type="http://schemas.openxmlformats.org/officeDocument/2006/relationships/image" Target="../media/dab7a751_3767_11ea_810f_003048fd731b_9419e039_43f5_11ea_810f_003048fd731b14.jpeg"/><Relationship Id="rId15" Type="http://schemas.openxmlformats.org/officeDocument/2006/relationships/image" Target="../media/dab7a753_3767_11ea_810f_003048fd731b_9419e03a_43f5_11ea_810f_003048fd731b15.jpeg"/><Relationship Id="rId16" Type="http://schemas.openxmlformats.org/officeDocument/2006/relationships/image" Target="../media/94ac9ede_fb48_11ee_a59a_047c1617b143_14e1e0a4_f93d_11ef_a6ea_047c1617b14316.jpeg"/><Relationship Id="rId17" Type="http://schemas.openxmlformats.org/officeDocument/2006/relationships/image" Target="../media/1f13c3cd_37d2_11ef_a5e9_047c1617b143_14e1e156_f93d_11ef_a6ea_047c1617b14317.jpeg"/><Relationship Id="rId18" Type="http://schemas.openxmlformats.org/officeDocument/2006/relationships/image" Target="../media/48d185b0_4752_11ec_8394_003048fd731b_d79fde55_96ec_11f0_a7c5_047c1617b14318.jpeg"/><Relationship Id="rId19" Type="http://schemas.openxmlformats.org/officeDocument/2006/relationships/image" Target="../media/48d185b2_4752_11ec_8394_003048fd731b_d79fde58_96ec_11f0_a7c5_047c1617b14319.jpeg"/><Relationship Id="rId20" Type="http://schemas.openxmlformats.org/officeDocument/2006/relationships/image" Target="../media/48d185b4_4752_11ec_8394_003048fd731b_d79fde5b_96ec_11f0_a7c5_047c1617b14320.jpeg"/><Relationship Id="rId21" Type="http://schemas.openxmlformats.org/officeDocument/2006/relationships/image" Target="../media/5fa1b902_5f8f_11eb_822d_003048fd731b_d92285e9_f1db_11ef_a6e1_047c1617b14321.jpeg"/><Relationship Id="rId22" Type="http://schemas.openxmlformats.org/officeDocument/2006/relationships/image" Target="../media/dab7a75f_3767_11ea_810f_003048fd731b_6b95d414_5a46_11f0_a775_047c1617b14322.jpeg"/><Relationship Id="rId23" Type="http://schemas.openxmlformats.org/officeDocument/2006/relationships/image" Target="../media/631311b7_8f72_11ef_a65c_047c1617b143_8dd4b1b3_e524_11ef_a6d1_047c1617b14323.jpeg"/><Relationship Id="rId24" Type="http://schemas.openxmlformats.org/officeDocument/2006/relationships/image" Target="../media/631311b9_8f72_11ef_a65c_047c1617b143_8dd4b1b0_e524_11ef_a6d1_047c1617b14324.jpeg"/><Relationship Id="rId25" Type="http://schemas.openxmlformats.org/officeDocument/2006/relationships/image" Target="../media/631311bb_8f72_11ef_a65c_047c1617b143_8dd4b1b1_e524_11ef_a6d1_047c1617b14325.jpeg"/><Relationship Id="rId26" Type="http://schemas.openxmlformats.org/officeDocument/2006/relationships/image" Target="../media/631311bd_8f72_11ef_a65c_047c1617b143_8dd4b1b2_e524_11ef_a6d1_047c1617b14326.jpeg"/><Relationship Id="rId27" Type="http://schemas.openxmlformats.org/officeDocument/2006/relationships/image" Target="../media/1f13c3c5_37d2_11ef_a5e9_047c1617b143_781c639b_5a46_11f0_a775_047c1617b14327.jpeg"/><Relationship Id="rId28" Type="http://schemas.openxmlformats.org/officeDocument/2006/relationships/image" Target="../media/1f13c3c7_37d2_11ef_a5e9_047c1617b143_781c639c_5a46_11f0_a775_047c1617b14328.jpeg"/><Relationship Id="rId29" Type="http://schemas.openxmlformats.org/officeDocument/2006/relationships/image" Target="../media/1f13c3c9_37d2_11ef_a5e9_047c1617b143_781c639d_5a46_11f0_a775_047c1617b14329.jpeg"/><Relationship Id="rId30" Type="http://schemas.openxmlformats.org/officeDocument/2006/relationships/image" Target="../media/1f13c3cb_37d2_11ef_a5e9_047c1617b143_781c639e_5a46_11f0_a775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46685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00965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000125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7" name="Image_36" descr="Image_3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8" name="Image_37" descr="Image_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9" name="Image_38" descr="Image_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824527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J5*1106.57</f>
        <v>0</v>
      </c>
      <c r="L5" s="5"/>
    </row>
    <row r="6" spans="1:12" customHeight="1" ht="105" outlineLevel="4">
      <c r="A6" s="1"/>
      <c r="B6" s="1">
        <v>824528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2</v>
      </c>
      <c r="H6" s="2">
        <v>0</v>
      </c>
      <c r="I6" s="1">
        <v>0</v>
      </c>
      <c r="J6" s="3" t="s">
        <v>18</v>
      </c>
      <c r="K6" s="2" t="str">
        <f>J6*688.07</f>
        <v>0</v>
      </c>
      <c r="L6" s="5"/>
    </row>
    <row r="7" spans="1:12" outlineLevel="2">
      <c r="A7" s="8" t="s">
        <v>23</v>
      </c>
      <c r="B7" s="8"/>
      <c r="C7" s="8"/>
      <c r="D7" s="8"/>
      <c r="E7" s="8"/>
      <c r="F7" s="8"/>
      <c r="G7" s="8"/>
      <c r="H7" s="8"/>
      <c r="I7" s="8"/>
      <c r="J7" s="8"/>
      <c r="K7" s="8"/>
      <c r="L7" s="5"/>
    </row>
    <row r="8" spans="1:12" customHeight="1" ht="105" outlineLevel="4">
      <c r="A8" s="1"/>
      <c r="B8" s="1">
        <v>838017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18</v>
      </c>
      <c r="K8" s="2" t="str">
        <f>J8*2956.30</f>
        <v>0</v>
      </c>
      <c r="L8" s="5"/>
    </row>
    <row r="9" spans="1:12" customHeight="1" ht="105" outlineLevel="4">
      <c r="A9" s="1"/>
      <c r="B9" s="1">
        <v>838018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1</v>
      </c>
      <c r="H9" s="2">
        <v>0</v>
      </c>
      <c r="I9" s="1">
        <v>0</v>
      </c>
      <c r="J9" s="3" t="s">
        <v>18</v>
      </c>
      <c r="K9" s="2" t="str">
        <f>J9*2942.70</f>
        <v>0</v>
      </c>
      <c r="L9" s="5"/>
    </row>
    <row r="10" spans="1:12" customHeight="1" ht="105" outlineLevel="4">
      <c r="A10" s="1"/>
      <c r="B10" s="1">
        <v>838019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3</v>
      </c>
      <c r="H10" s="2">
        <v>0</v>
      </c>
      <c r="I10" s="1">
        <v>0</v>
      </c>
      <c r="J10" s="3" t="s">
        <v>18</v>
      </c>
      <c r="K10" s="2" t="str">
        <f>J10*3056.60</f>
        <v>0</v>
      </c>
      <c r="L10" s="5"/>
    </row>
    <row r="11" spans="1:12" customHeight="1" ht="105" outlineLevel="4">
      <c r="A11" s="1"/>
      <c r="B11" s="1">
        <v>838020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18</v>
      </c>
      <c r="K11" s="2" t="str">
        <f>J11*8925.00</f>
        <v>0</v>
      </c>
      <c r="L11" s="5"/>
    </row>
    <row r="12" spans="1:12" customHeight="1" ht="105" outlineLevel="4">
      <c r="A12" s="1"/>
      <c r="B12" s="1">
        <v>838021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0</v>
      </c>
      <c r="H12" s="2">
        <v>0</v>
      </c>
      <c r="I12" s="1">
        <v>0</v>
      </c>
      <c r="J12" s="3" t="s">
        <v>18</v>
      </c>
      <c r="K12" s="2" t="str">
        <f>J12*9775.00</f>
        <v>0</v>
      </c>
      <c r="L12" s="5"/>
    </row>
    <row r="13" spans="1:12" customHeight="1" ht="105" outlineLevel="4">
      <c r="A13" s="1"/>
      <c r="B13" s="1">
        <v>824665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1</v>
      </c>
      <c r="H13" s="2">
        <v>0</v>
      </c>
      <c r="I13" s="1">
        <v>0</v>
      </c>
      <c r="J13" s="3" t="s">
        <v>18</v>
      </c>
      <c r="K13" s="2" t="str">
        <f>J13*3636.93</f>
        <v>0</v>
      </c>
      <c r="L13" s="5"/>
    </row>
    <row r="14" spans="1:12" customHeight="1" ht="105" outlineLevel="4">
      <c r="A14" s="1"/>
      <c r="B14" s="1">
        <v>824666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2</v>
      </c>
      <c r="H14" s="2">
        <v>0</v>
      </c>
      <c r="I14" s="1">
        <v>0</v>
      </c>
      <c r="J14" s="3" t="s">
        <v>18</v>
      </c>
      <c r="K14" s="2" t="str">
        <f>J14*3626.51</f>
        <v>0</v>
      </c>
      <c r="L14" s="5"/>
    </row>
    <row r="15" spans="1:12" customHeight="1" ht="105" outlineLevel="4">
      <c r="A15" s="1"/>
      <c r="B15" s="1">
        <v>824667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3</v>
      </c>
      <c r="H15" s="2">
        <v>0</v>
      </c>
      <c r="I15" s="1">
        <v>0</v>
      </c>
      <c r="J15" s="3" t="s">
        <v>18</v>
      </c>
      <c r="K15" s="2" t="str">
        <f>J15*4049.47</f>
        <v>0</v>
      </c>
      <c r="L15" s="5"/>
    </row>
    <row r="16" spans="1:12" customHeight="1" ht="105" outlineLevel="4">
      <c r="A16" s="1"/>
      <c r="B16" s="1">
        <v>824668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2</v>
      </c>
      <c r="H16" s="2">
        <v>0</v>
      </c>
      <c r="I16" s="1">
        <v>0</v>
      </c>
      <c r="J16" s="3" t="s">
        <v>18</v>
      </c>
      <c r="K16" s="2" t="str">
        <f>J16*2969.71</f>
        <v>0</v>
      </c>
      <c r="L16" s="5"/>
    </row>
    <row r="17" spans="1:12" customHeight="1" ht="105" outlineLevel="4">
      <c r="A17" s="1"/>
      <c r="B17" s="1">
        <v>824669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2</v>
      </c>
      <c r="H17" s="2">
        <v>0</v>
      </c>
      <c r="I17" s="1">
        <v>0</v>
      </c>
      <c r="J17" s="3" t="s">
        <v>18</v>
      </c>
      <c r="K17" s="2" t="str">
        <f>J17*4190.96</f>
        <v>0</v>
      </c>
      <c r="L17" s="5"/>
    </row>
    <row r="18" spans="1:12" customHeight="1" ht="105" outlineLevel="4">
      <c r="A18" s="1"/>
      <c r="B18" s="1">
        <v>824670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4</v>
      </c>
      <c r="H18" s="2">
        <v>0</v>
      </c>
      <c r="I18" s="1">
        <v>0</v>
      </c>
      <c r="J18" s="3" t="s">
        <v>18</v>
      </c>
      <c r="K18" s="2" t="str">
        <f>J18*4214.79</f>
        <v>0</v>
      </c>
      <c r="L18" s="5"/>
    </row>
    <row r="19" spans="1:12" customHeight="1" ht="105" outlineLevel="4">
      <c r="A19" s="1"/>
      <c r="B19" s="1">
        <v>824671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1</v>
      </c>
      <c r="H19" s="2">
        <v>0</v>
      </c>
      <c r="I19" s="1">
        <v>0</v>
      </c>
      <c r="J19" s="3" t="s">
        <v>18</v>
      </c>
      <c r="K19" s="2" t="str">
        <f>J19*4703.29</f>
        <v>0</v>
      </c>
      <c r="L19" s="5"/>
    </row>
    <row r="20" spans="1:12" customHeight="1" ht="105" outlineLevel="4">
      <c r="A20" s="1"/>
      <c r="B20" s="1">
        <v>824672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0</v>
      </c>
      <c r="H20" s="2">
        <v>0</v>
      </c>
      <c r="I20" s="1">
        <v>0</v>
      </c>
      <c r="J20" s="3" t="s">
        <v>18</v>
      </c>
      <c r="K20" s="2" t="str">
        <f>J20*11457.38</f>
        <v>0</v>
      </c>
      <c r="L20" s="5"/>
    </row>
    <row r="21" spans="1:12" customHeight="1" ht="105" outlineLevel="4">
      <c r="A21" s="1"/>
      <c r="B21" s="1">
        <v>883038</v>
      </c>
      <c r="C21" s="1" t="s">
        <v>76</v>
      </c>
      <c r="D21" s="1"/>
      <c r="E21" s="2" t="s">
        <v>77</v>
      </c>
      <c r="F21" s="2" t="s">
        <v>78</v>
      </c>
      <c r="G21" s="2" t="s">
        <v>17</v>
      </c>
      <c r="H21" s="2">
        <v>0</v>
      </c>
      <c r="I21" s="1">
        <v>0</v>
      </c>
      <c r="J21" s="3" t="s">
        <v>18</v>
      </c>
      <c r="K21" s="2" t="str">
        <f>J21*2520.00</f>
        <v>0</v>
      </c>
      <c r="L21" s="5"/>
    </row>
    <row r="22" spans="1:12" customHeight="1" ht="105" outlineLevel="4">
      <c r="A22" s="1"/>
      <c r="B22" s="1">
        <v>884654</v>
      </c>
      <c r="C22" s="1" t="s">
        <v>79</v>
      </c>
      <c r="D22" s="1" t="s">
        <v>80</v>
      </c>
      <c r="E22" s="2" t="s">
        <v>81</v>
      </c>
      <c r="F22" s="2" t="s">
        <v>82</v>
      </c>
      <c r="G22" s="2">
        <v>1</v>
      </c>
      <c r="H22" s="2">
        <v>0</v>
      </c>
      <c r="I22" s="1">
        <v>0</v>
      </c>
      <c r="J22" s="3" t="s">
        <v>18</v>
      </c>
      <c r="K22" s="2" t="str">
        <f>J22*28559.30</f>
        <v>0</v>
      </c>
      <c r="L22" s="5"/>
    </row>
    <row r="23" spans="1:12" outlineLevel="2">
      <c r="A23" s="8" t="s">
        <v>83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customHeight="1" ht="105" outlineLevel="4">
      <c r="A24" s="1"/>
      <c r="B24" s="1">
        <v>838030</v>
      </c>
      <c r="C24" s="1" t="s">
        <v>84</v>
      </c>
      <c r="D24" s="1" t="s">
        <v>85</v>
      </c>
      <c r="E24" s="2" t="s">
        <v>86</v>
      </c>
      <c r="F24" s="2" t="s">
        <v>87</v>
      </c>
      <c r="G24" s="2" t="s">
        <v>17</v>
      </c>
      <c r="H24" s="2">
        <v>0</v>
      </c>
      <c r="I24" s="1">
        <v>0</v>
      </c>
      <c r="J24" s="3" t="s">
        <v>18</v>
      </c>
      <c r="K24" s="2" t="str">
        <f>J24*601.80</f>
        <v>0</v>
      </c>
      <c r="L24" s="5"/>
    </row>
    <row r="25" spans="1:12" customHeight="1" ht="105" outlineLevel="4">
      <c r="A25" s="1"/>
      <c r="B25" s="1">
        <v>838031</v>
      </c>
      <c r="C25" s="1" t="s">
        <v>88</v>
      </c>
      <c r="D25" s="1" t="s">
        <v>89</v>
      </c>
      <c r="E25" s="2" t="s">
        <v>90</v>
      </c>
      <c r="F25" s="2" t="s">
        <v>91</v>
      </c>
      <c r="G25" s="2" t="s">
        <v>92</v>
      </c>
      <c r="H25" s="2">
        <v>0</v>
      </c>
      <c r="I25" s="1">
        <v>0</v>
      </c>
      <c r="J25" s="3" t="s">
        <v>18</v>
      </c>
      <c r="K25" s="2" t="str">
        <f>J25*710.60</f>
        <v>0</v>
      </c>
      <c r="L25" s="5"/>
    </row>
    <row r="26" spans="1:12" customHeight="1" ht="105" outlineLevel="4">
      <c r="A26" s="1"/>
      <c r="B26" s="1">
        <v>838032</v>
      </c>
      <c r="C26" s="1" t="s">
        <v>93</v>
      </c>
      <c r="D26" s="1" t="s">
        <v>94</v>
      </c>
      <c r="E26" s="2" t="s">
        <v>95</v>
      </c>
      <c r="F26" s="2" t="s">
        <v>96</v>
      </c>
      <c r="G26" s="2">
        <v>7</v>
      </c>
      <c r="H26" s="2">
        <v>0</v>
      </c>
      <c r="I26" s="1">
        <v>0</v>
      </c>
      <c r="J26" s="3" t="s">
        <v>18</v>
      </c>
      <c r="K26" s="2" t="str">
        <f>J26*596.70</f>
        <v>0</v>
      </c>
      <c r="L26" s="5"/>
    </row>
    <row r="27" spans="1:12" customHeight="1" ht="105" outlineLevel="4">
      <c r="A27" s="1"/>
      <c r="B27" s="1">
        <v>853427</v>
      </c>
      <c r="C27" s="1" t="s">
        <v>97</v>
      </c>
      <c r="D27" s="1" t="s">
        <v>98</v>
      </c>
      <c r="E27" s="2" t="s">
        <v>99</v>
      </c>
      <c r="F27" s="2" t="s">
        <v>100</v>
      </c>
      <c r="G27" s="2">
        <v>0</v>
      </c>
      <c r="H27" s="2">
        <v>0</v>
      </c>
      <c r="I27" s="1">
        <v>0</v>
      </c>
      <c r="J27" s="3" t="s">
        <v>18</v>
      </c>
      <c r="K27" s="2" t="str">
        <f>J27*829.55</f>
        <v>0</v>
      </c>
      <c r="L27" s="5"/>
    </row>
    <row r="28" spans="1:12" customHeight="1" ht="105" outlineLevel="4">
      <c r="A28" s="1"/>
      <c r="B28" s="1">
        <v>824678</v>
      </c>
      <c r="C28" s="1" t="s">
        <v>101</v>
      </c>
      <c r="D28" s="1" t="s">
        <v>102</v>
      </c>
      <c r="E28" s="2" t="s">
        <v>103</v>
      </c>
      <c r="F28" s="2" t="s">
        <v>104</v>
      </c>
      <c r="G28" s="2">
        <v>0</v>
      </c>
      <c r="H28" s="2">
        <v>0</v>
      </c>
      <c r="I28" s="1">
        <v>0</v>
      </c>
      <c r="J28" s="3" t="s">
        <v>18</v>
      </c>
      <c r="K28" s="2" t="str">
        <f>J28*802.75</f>
        <v>0</v>
      </c>
      <c r="L28" s="5"/>
    </row>
    <row r="29" spans="1:12" customHeight="1" ht="105" outlineLevel="4">
      <c r="A29" s="1"/>
      <c r="B29" s="1">
        <v>885299</v>
      </c>
      <c r="C29" s="1" t="s">
        <v>105</v>
      </c>
      <c r="D29" s="1" t="s">
        <v>106</v>
      </c>
      <c r="E29" s="2" t="s">
        <v>107</v>
      </c>
      <c r="F29" s="2" t="s">
        <v>108</v>
      </c>
      <c r="G29" s="2" t="s">
        <v>109</v>
      </c>
      <c r="H29" s="2">
        <v>0</v>
      </c>
      <c r="I29" s="1">
        <v>0</v>
      </c>
      <c r="J29" s="3" t="s">
        <v>18</v>
      </c>
      <c r="K29" s="2" t="str">
        <f>J29*417.90</f>
        <v>0</v>
      </c>
      <c r="L29" s="5"/>
    </row>
    <row r="30" spans="1:12" customHeight="1" ht="105" outlineLevel="4">
      <c r="A30" s="1"/>
      <c r="B30" s="1">
        <v>885300</v>
      </c>
      <c r="C30" s="1" t="s">
        <v>110</v>
      </c>
      <c r="D30" s="1" t="s">
        <v>111</v>
      </c>
      <c r="E30" s="2" t="s">
        <v>112</v>
      </c>
      <c r="F30" s="2" t="s">
        <v>113</v>
      </c>
      <c r="G30" s="2" t="s">
        <v>109</v>
      </c>
      <c r="H30" s="2">
        <v>0</v>
      </c>
      <c r="I30" s="1">
        <v>0</v>
      </c>
      <c r="J30" s="3" t="s">
        <v>18</v>
      </c>
      <c r="K30" s="2" t="str">
        <f>J30*512.00</f>
        <v>0</v>
      </c>
      <c r="L30" s="5"/>
    </row>
    <row r="31" spans="1:12" customHeight="1" ht="105" outlineLevel="4">
      <c r="A31" s="1"/>
      <c r="B31" s="1">
        <v>885301</v>
      </c>
      <c r="C31" s="1" t="s">
        <v>114</v>
      </c>
      <c r="D31" s="1" t="s">
        <v>115</v>
      </c>
      <c r="E31" s="2" t="s">
        <v>116</v>
      </c>
      <c r="F31" s="2" t="s">
        <v>117</v>
      </c>
      <c r="G31" s="2" t="s">
        <v>92</v>
      </c>
      <c r="H31" s="2">
        <v>0</v>
      </c>
      <c r="I31" s="1">
        <v>0</v>
      </c>
      <c r="J31" s="3" t="s">
        <v>18</v>
      </c>
      <c r="K31" s="2" t="str">
        <f>J31*539.15</f>
        <v>0</v>
      </c>
      <c r="L31" s="5"/>
    </row>
    <row r="32" spans="1:12" customHeight="1" ht="105" outlineLevel="4">
      <c r="A32" s="1"/>
      <c r="B32" s="1">
        <v>885302</v>
      </c>
      <c r="C32" s="1" t="s">
        <v>118</v>
      </c>
      <c r="D32" s="1" t="s">
        <v>119</v>
      </c>
      <c r="E32" s="2" t="s">
        <v>120</v>
      </c>
      <c r="F32" s="2" t="s">
        <v>121</v>
      </c>
      <c r="G32" s="2" t="s">
        <v>17</v>
      </c>
      <c r="H32" s="2">
        <v>0</v>
      </c>
      <c r="I32" s="1">
        <v>0</v>
      </c>
      <c r="J32" s="3" t="s">
        <v>18</v>
      </c>
      <c r="K32" s="2" t="str">
        <f>J32*638.00</f>
        <v>0</v>
      </c>
      <c r="L32" s="5"/>
    </row>
    <row r="33" spans="1:12" outlineLevel="4">
      <c r="A33" s="1"/>
      <c r="B33" s="1">
        <v>885303</v>
      </c>
      <c r="C33" s="1" t="s">
        <v>122</v>
      </c>
      <c r="D33" s="1" t="s">
        <v>123</v>
      </c>
      <c r="E33" s="2" t="s">
        <v>124</v>
      </c>
      <c r="F33" s="2" t="s">
        <v>125</v>
      </c>
      <c r="G33" s="2" t="s">
        <v>17</v>
      </c>
      <c r="H33" s="2">
        <v>0</v>
      </c>
      <c r="I33" s="1">
        <v>0</v>
      </c>
      <c r="J33" s="3" t="s">
        <v>18</v>
      </c>
      <c r="K33" s="2" t="str">
        <f>J33*842.55</f>
        <v>0</v>
      </c>
      <c r="L33" s="5"/>
    </row>
    <row r="34" spans="1:12" outlineLevel="4">
      <c r="A34" s="1"/>
      <c r="B34" s="1">
        <v>885304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9</v>
      </c>
      <c r="H34" s="2">
        <v>0</v>
      </c>
      <c r="I34" s="1">
        <v>0</v>
      </c>
      <c r="J34" s="3" t="s">
        <v>18</v>
      </c>
      <c r="K34" s="2" t="str">
        <f>J34*752.35</f>
        <v>0</v>
      </c>
      <c r="L34" s="5"/>
    </row>
    <row r="35" spans="1:12" outlineLevel="4">
      <c r="A35" s="1"/>
      <c r="B35" s="1">
        <v>885305</v>
      </c>
      <c r="C35" s="1" t="s">
        <v>130</v>
      </c>
      <c r="D35" s="1" t="s">
        <v>131</v>
      </c>
      <c r="E35" s="2" t="s">
        <v>132</v>
      </c>
      <c r="F35" s="2" t="s">
        <v>133</v>
      </c>
      <c r="G35" s="2">
        <v>9</v>
      </c>
      <c r="H35" s="2">
        <v>0</v>
      </c>
      <c r="I35" s="1">
        <v>0</v>
      </c>
      <c r="J35" s="3" t="s">
        <v>18</v>
      </c>
      <c r="K35" s="2" t="str">
        <f>J35*1125.45</f>
        <v>0</v>
      </c>
      <c r="L35" s="5"/>
    </row>
    <row r="36" spans="1:12" customHeight="1" ht="105" outlineLevel="4">
      <c r="A36" s="1"/>
      <c r="B36" s="1">
        <v>954066</v>
      </c>
      <c r="C36" s="1" t="s">
        <v>134</v>
      </c>
      <c r="D36" s="1" t="s">
        <v>135</v>
      </c>
      <c r="E36" s="2" t="s">
        <v>136</v>
      </c>
      <c r="F36" s="2" t="s">
        <v>137</v>
      </c>
      <c r="G36" s="2">
        <v>0</v>
      </c>
      <c r="H36" s="2">
        <v>0</v>
      </c>
      <c r="I36" s="1">
        <v>0</v>
      </c>
      <c r="J36" s="3" t="s">
        <v>18</v>
      </c>
      <c r="K36" s="2" t="str">
        <f>J36*463.18</f>
        <v>0</v>
      </c>
      <c r="L36" s="5"/>
    </row>
    <row r="37" spans="1:12" customHeight="1" ht="105" outlineLevel="4">
      <c r="A37" s="1"/>
      <c r="B37" s="1">
        <v>954067</v>
      </c>
      <c r="C37" s="1" t="s">
        <v>138</v>
      </c>
      <c r="D37" s="1" t="s">
        <v>139</v>
      </c>
      <c r="E37" s="2" t="s">
        <v>140</v>
      </c>
      <c r="F37" s="2" t="s">
        <v>141</v>
      </c>
      <c r="G37" s="2">
        <v>0</v>
      </c>
      <c r="H37" s="2">
        <v>0</v>
      </c>
      <c r="I37" s="1">
        <v>0</v>
      </c>
      <c r="J37" s="3" t="s">
        <v>18</v>
      </c>
      <c r="K37" s="2" t="str">
        <f>J37*427.44</f>
        <v>0</v>
      </c>
      <c r="L37" s="5"/>
    </row>
    <row r="38" spans="1:12" customHeight="1" ht="105" outlineLevel="4">
      <c r="A38" s="1"/>
      <c r="B38" s="1">
        <v>954068</v>
      </c>
      <c r="C38" s="1" t="s">
        <v>142</v>
      </c>
      <c r="D38" s="1" t="s">
        <v>143</v>
      </c>
      <c r="E38" s="2" t="s">
        <v>144</v>
      </c>
      <c r="F38" s="2" t="s">
        <v>145</v>
      </c>
      <c r="G38" s="2">
        <v>0</v>
      </c>
      <c r="H38" s="2">
        <v>0</v>
      </c>
      <c r="I38" s="1">
        <v>0</v>
      </c>
      <c r="J38" s="3" t="s">
        <v>18</v>
      </c>
      <c r="K38" s="2" t="str">
        <f>J38*3438.85</f>
        <v>0</v>
      </c>
      <c r="L38" s="5"/>
    </row>
    <row r="39" spans="1:12" customHeight="1" ht="105" outlineLevel="4">
      <c r="A39" s="1"/>
      <c r="B39" s="1">
        <v>954069</v>
      </c>
      <c r="C39" s="1" t="s">
        <v>146</v>
      </c>
      <c r="D39" s="1" t="s">
        <v>147</v>
      </c>
      <c r="E39" s="2" t="s">
        <v>148</v>
      </c>
      <c r="F39" s="2" t="s">
        <v>149</v>
      </c>
      <c r="G39" s="2">
        <v>0</v>
      </c>
      <c r="H39" s="2">
        <v>0</v>
      </c>
      <c r="I39" s="1">
        <v>0</v>
      </c>
      <c r="J39" s="3" t="s">
        <v>18</v>
      </c>
      <c r="K39" s="2" t="str">
        <f>J39*303.82</f>
        <v>0</v>
      </c>
      <c r="L3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7:K7"/>
    <mergeCell ref="A23:K2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2026-03-18T03:29:37+03:00</dcterms:created>
  <dcterms:modified xsi:type="dcterms:W3CDTF">2026-03-18T03:29:37+03:00</dcterms:modified>
  <dc:title>Untitled Spreadsheet</dc:title>
  <dc:description/>
  <dc:subject/>
  <cp:keywords/>
  <cp:category/>
</cp:coreProperties>
</file>