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<sst xmlns="http://schemas.openxmlformats.org/spreadsheetml/2006/main" uniqueCount="247">
  <si>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</si>
  <si>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</si>
  <si>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</si>
  <si>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</si>
  <si>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</si>
  <si>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</si>
  <si>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</si>
  <si>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</si>
  <si>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</si>
  <si>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</si>
  <si>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</si>
  <si>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самоочищающиеся</t>
  </si>
  <si>
    <t>Фильтра самоочищающиеся VALTEC</t>
  </si>
  <si>
    <t>VLC-424001</t>
  </si>
  <si>
    <t>VT.389.N.04</t>
  </si>
  <si>
    <t>Фильтр промывной (самоочищающийся) 1/2" с манометром (сетка 1000/250мкм) (1 /36шт)</t>
  </si>
  <si>
    <t>1 505.00 руб.</t>
  </si>
  <si>
    <t>&gt;10</t>
  </si>
  <si>
    <t>&gt;500</t>
  </si>
  <si>
    <t>шт</t>
  </si>
  <si>
    <t>VLC-424002</t>
  </si>
  <si>
    <t>VT.389.N.05</t>
  </si>
  <si>
    <t>Фильтр промывной (самоочищающийся) 3/4" с манометром (сетка 1000/250мкм) (1 /24шт)</t>
  </si>
  <si>
    <t>2 373.00 руб.</t>
  </si>
  <si>
    <t>VLC-424003</t>
  </si>
  <si>
    <t>VT.389.N.06</t>
  </si>
  <si>
    <t>Фильтр промывной (самоочищающийся) 1" с манометром (сетка 1000/250мкм) (1 /12шт)</t>
  </si>
  <si>
    <t>4 094.00 руб.</t>
  </si>
  <si>
    <t>&gt;100</t>
  </si>
  <si>
    <t>VLC-424004</t>
  </si>
  <si>
    <t>VT.390.N.04</t>
  </si>
  <si>
    <t>Фильтр промывной 1/2", каскадный (сетки 500 и 100)</t>
  </si>
  <si>
    <t>1 483.00 руб.</t>
  </si>
  <si>
    <t>&gt;50</t>
  </si>
  <si>
    <t>VLC-424005</t>
  </si>
  <si>
    <t>VT.390.N.05</t>
  </si>
  <si>
    <t>Фильтр промывной 3/4", каскадный (сетки 500 и 100)</t>
  </si>
  <si>
    <t>2 163.00 руб.</t>
  </si>
  <si>
    <t>Фильтра самоочищающиеся VIEIR</t>
  </si>
  <si>
    <t>FIO-160001</t>
  </si>
  <si>
    <t>JH151</t>
  </si>
  <si>
    <t>фильтр самоочищ. с маном. 1/2" для гор. воды лат. корпус VR (1/10шт)</t>
  </si>
  <si>
    <t>2 534.97 руб.</t>
  </si>
  <si>
    <t>FIO-160002</t>
  </si>
  <si>
    <t>JH153</t>
  </si>
  <si>
    <t>фильтр самоочищ. с маном. 3/4" для гор. воды лат. корпус VR (1/10шт)</t>
  </si>
  <si>
    <t>3 760.94 руб.</t>
  </si>
  <si>
    <t>FIO-160003</t>
  </si>
  <si>
    <t>JH155</t>
  </si>
  <si>
    <t>фильтр самоочищ. с маном. 1" для гор. воды лат. корпус VR (1/10шт)</t>
  </si>
  <si>
    <t>4 428.27 руб.</t>
  </si>
  <si>
    <t>FIO-160004</t>
  </si>
  <si>
    <t>JC152</t>
  </si>
  <si>
    <t>фильтр самоочищ. с маном. 1/2" для хол. воды прозрач. корпус VR (1/10шт)</t>
  </si>
  <si>
    <t>2 272.26 руб.</t>
  </si>
  <si>
    <t>FIO-160005</t>
  </si>
  <si>
    <t>JC154</t>
  </si>
  <si>
    <t>фильтр самоочищ. с маном. 3/4" для хол. воды прозрач. корпус VR (1/10шт)</t>
  </si>
  <si>
    <t>3 223.44 руб.</t>
  </si>
  <si>
    <t>FIO-160006</t>
  </si>
  <si>
    <t>JC156</t>
  </si>
  <si>
    <t>фильтр самоочищ. с маном. 1" для хол. воды прозрач. корпус VR (1/10шт)</t>
  </si>
  <si>
    <t>3 878.70 руб.</t>
  </si>
  <si>
    <t>FIO-160007</t>
  </si>
  <si>
    <t>JH157</t>
  </si>
  <si>
    <t>фильтр самоочищ. с рег. давления и манометром 1/2" для гор. воды лат.корпус VR (1/10шт)</t>
  </si>
  <si>
    <t>3 244.58 руб.</t>
  </si>
  <si>
    <t>FIO-160008</t>
  </si>
  <si>
    <t>JH159</t>
  </si>
  <si>
    <t>фильтр самоочищ. с рег. давления и манометром 3/4" для гор. воды лат.корпус VR (1/10шт)</t>
  </si>
  <si>
    <t>3 425.76 руб.</t>
  </si>
  <si>
    <t>FIO-160009</t>
  </si>
  <si>
    <t>JC158</t>
  </si>
  <si>
    <t>фильтр самоочищ. с рег. давления и манометром 1/2" для хол. воды прозрач.корпус VR (1/10шт)</t>
  </si>
  <si>
    <t>2 879.21 руб.</t>
  </si>
  <si>
    <t>FIO-160010</t>
  </si>
  <si>
    <t>JC160</t>
  </si>
  <si>
    <t>фильтр самоочищ. с рег. давления и манометром 3/4" для хол. воды прозрач.корпус VR (1/10шт)</t>
  </si>
  <si>
    <t>3 060.38 руб.</t>
  </si>
  <si>
    <t>FIO-160011</t>
  </si>
  <si>
    <t>JH147</t>
  </si>
  <si>
    <t>фильтр самоочищ. свобод. вращения с манометром 1/2" для гор. воды лат.корпус VR (1/1</t>
  </si>
  <si>
    <t>3 096.62 руб.</t>
  </si>
  <si>
    <t>FIO-160012</t>
  </si>
  <si>
    <t>JC148</t>
  </si>
  <si>
    <t xml:space="preserve">фильтр самоочищ. свобод. вращения с манометром 1/2" для хол. воды прозрач.корпус VR </t>
  </si>
  <si>
    <t>2 983.38 руб.</t>
  </si>
  <si>
    <t>FIO-160013</t>
  </si>
  <si>
    <t>VR203</t>
  </si>
  <si>
    <t>сетка для самоочищающегося фильтра VR (1/100шт)</t>
  </si>
  <si>
    <t>86.06 руб.</t>
  </si>
  <si>
    <t>FIO-160014</t>
  </si>
  <si>
    <t>JH157-N</t>
  </si>
  <si>
    <t>Фильтр с регулятором давления и манометром 1/2" для горя. воды НИКЕЛЬ "ViEiR" (10/1шт)</t>
  </si>
  <si>
    <t>3 350.27 руб.</t>
  </si>
  <si>
    <t>FIO-160015</t>
  </si>
  <si>
    <t>JC158-N</t>
  </si>
  <si>
    <t>Фильтр с регулятором давления и манометром 1/2" для холод. воды НИКЕЛЬ "ViEiR" (10/1шт)</t>
  </si>
  <si>
    <t>VER-000211</t>
  </si>
  <si>
    <t>VP162</t>
  </si>
  <si>
    <t>Фильтр поворотный механической очистки с манометром "VER-PRO"(12/1шт)</t>
  </si>
  <si>
    <t>4 201.80 руб.</t>
  </si>
  <si>
    <t>VER-000212</t>
  </si>
  <si>
    <t>VP163</t>
  </si>
  <si>
    <t>Фильтр механической очистки с манометром "VER-PRO" (12/1шт)</t>
  </si>
  <si>
    <t>2 924.50 руб.</t>
  </si>
  <si>
    <t>VER-000540</t>
  </si>
  <si>
    <t>JH161</t>
  </si>
  <si>
    <t>Фильтр с регулятором давления и манометром для горячей воды 3/4" "VIEIR" (15/1шт)</t>
  </si>
  <si>
    <t>VER-000541</t>
  </si>
  <si>
    <t>JC162</t>
  </si>
  <si>
    <t>Фильтр с регулятором давления и манометром для холодной воды 3/4" "VIEIR" (15/1шт)</t>
  </si>
  <si>
    <t>VER-000542</t>
  </si>
  <si>
    <t>JH153-N</t>
  </si>
  <si>
    <t>Фильтр с манометром 3/4" для горячей воды "VIEIR" (8/1шт)</t>
  </si>
  <si>
    <t>3 875.68 руб.</t>
  </si>
  <si>
    <t>VER-000543</t>
  </si>
  <si>
    <t>JH155-N</t>
  </si>
  <si>
    <t>Фильтр с манометром 1" для горячей воды "VIEIR" (8/1шт)</t>
  </si>
  <si>
    <t>4 544.53 руб.</t>
  </si>
  <si>
    <t>VER-000544</t>
  </si>
  <si>
    <t>JC152-N</t>
  </si>
  <si>
    <t>Фильтр с манометром 1/2" для холодной воды "VIEIR" (15/1шт)</t>
  </si>
  <si>
    <t>2 385.50 руб.</t>
  </si>
  <si>
    <t>VER-000644</t>
  </si>
  <si>
    <t>JH151-N</t>
  </si>
  <si>
    <t>Фильтр с манометром 1/2" для горячей воды, никелерованный "VIEIR" (15/1шт)</t>
  </si>
  <si>
    <t>2 691.99 руб.</t>
  </si>
  <si>
    <t>VER-000645</t>
  </si>
  <si>
    <t>JC156-N</t>
  </si>
  <si>
    <t>Фильтр с манометром 1" для холодной воды, прозрачный, никель "VIEIR" (8/1шт)</t>
  </si>
  <si>
    <t>3 984.39 руб.</t>
  </si>
  <si>
    <t>VER-000935</t>
  </si>
  <si>
    <t>JC154-N</t>
  </si>
  <si>
    <t>Фильтр с манометром 3/4" для холодной воды, никелерованный "VIEIR" (8/1шт)</t>
  </si>
  <si>
    <t>VER-001405</t>
  </si>
  <si>
    <t>JC164</t>
  </si>
  <si>
    <t>Фильтр с регулятором давления и манометром для холодной воды 1" (9/1шт)</t>
  </si>
  <si>
    <t>3 421.23 руб.</t>
  </si>
  <si>
    <t>VER-001406</t>
  </si>
  <si>
    <t>JH165</t>
  </si>
  <si>
    <t>Фильтр с регулятором давления и манометром для горячей воды 1" (9/1шт)</t>
  </si>
  <si>
    <t>3 967.78 руб.</t>
  </si>
  <si>
    <t>VER-001407</t>
  </si>
  <si>
    <t>VP166-3</t>
  </si>
  <si>
    <t>Фильтр с манометром и магнитной вставкой 1/2" (12/1шт)</t>
  </si>
  <si>
    <t>3 463.50 руб.</t>
  </si>
  <si>
    <t>VER-001408</t>
  </si>
  <si>
    <t>VP166-4</t>
  </si>
  <si>
    <t>Фильтр с манометром и магнитной вставкой 3/4" (12/1шт)</t>
  </si>
  <si>
    <t>3 887.76 руб.</t>
  </si>
  <si>
    <t>VER-001409</t>
  </si>
  <si>
    <t>VP166-5</t>
  </si>
  <si>
    <t>Фильтр с манометром и магнитной вставкой 1" (12/1шт)</t>
  </si>
  <si>
    <t>3 442.37 руб.</t>
  </si>
  <si>
    <t>VER-001410</t>
  </si>
  <si>
    <t>VP167</t>
  </si>
  <si>
    <t>Фильтр механической очистки с манометром 1" (12/1шт)</t>
  </si>
  <si>
    <t>3 099.64 руб.</t>
  </si>
  <si>
    <t>VER-001411</t>
  </si>
  <si>
    <t>VP168</t>
  </si>
  <si>
    <t>Фильтр механической очистки с манометром 3/4" (12/1шт)</t>
  </si>
  <si>
    <t>3 241.56 руб.</t>
  </si>
  <si>
    <t>VER-001412</t>
  </si>
  <si>
    <t>VP169</t>
  </si>
  <si>
    <t>Фильтр поворотный механической очистки с манометром 3/4" (12/1шт)</t>
  </si>
  <si>
    <t>4 429.78 руб.</t>
  </si>
  <si>
    <t>VER-001413</t>
  </si>
  <si>
    <t>VR256</t>
  </si>
  <si>
    <t>Фильтр механической очистки с автоматической обратной промывкой (12/1шт)</t>
  </si>
  <si>
    <t>5 288.86 руб.</t>
  </si>
  <si>
    <t>VER-001684</t>
  </si>
  <si>
    <t>JC158-REG</t>
  </si>
  <si>
    <t>Фильтр с регулятором давления и манометром 1/2" для холод. воды"ViEiR" (15/1шт)</t>
  </si>
  <si>
    <t>VER-001685</t>
  </si>
  <si>
    <t>JC158N-REG</t>
  </si>
  <si>
    <t>2 948.66 руб.</t>
  </si>
  <si>
    <t>VER-001686</t>
  </si>
  <si>
    <t>JC162-REG</t>
  </si>
  <si>
    <t>VER-001687</t>
  </si>
  <si>
    <t>JC164-REG</t>
  </si>
  <si>
    <t>VER-001688</t>
  </si>
  <si>
    <t>JH157-REG</t>
  </si>
  <si>
    <t>Фильтр с регулятором давления и манометром 1/2" для горя. воды "ViEiR" (15/1шт)</t>
  </si>
  <si>
    <t>VER-001689</t>
  </si>
  <si>
    <t>JH157N-REG</t>
  </si>
  <si>
    <t>VER-001690</t>
  </si>
  <si>
    <t>JH161-REG</t>
  </si>
  <si>
    <t>VER-001691</t>
  </si>
  <si>
    <t>JH165-REG</t>
  </si>
  <si>
    <t>VER-001692</t>
  </si>
  <si>
    <t>JC182</t>
  </si>
  <si>
    <t>Фильтр с регулятором давления и манометром для холодной воды с двумя манометрами 1/2" (10/1шт)</t>
  </si>
  <si>
    <t>3 620.52 руб.</t>
  </si>
  <si>
    <t>VER-001693</t>
  </si>
  <si>
    <t>JC184</t>
  </si>
  <si>
    <t>Фильтр с регулятором давления и манометром для холодной воды с двумя манометрами 3/4" (10/1шт)</t>
  </si>
  <si>
    <t>3 795.66 руб.</t>
  </si>
  <si>
    <t>VER-001694</t>
  </si>
  <si>
    <t>JH181</t>
  </si>
  <si>
    <t>Фильтр с регулятором давления для горячей воды с двумя манометрами 1/2" (10/1шт)</t>
  </si>
  <si>
    <t>3 993.45 руб.</t>
  </si>
  <si>
    <t>VER-001695</t>
  </si>
  <si>
    <t>JH183</t>
  </si>
  <si>
    <t>Фильтр с регулятором давления для горячей воды с двумя манометрами 3/4" (10/1шт)</t>
  </si>
  <si>
    <t>4 170.09 руб.</t>
  </si>
  <si>
    <t>VER-001696</t>
  </si>
  <si>
    <t>JC192</t>
  </si>
  <si>
    <t>Фильтр с регулятором давления и манометром для холодной воды 1/2" (10/1шт)</t>
  </si>
  <si>
    <t>3 490.68 руб.</t>
  </si>
  <si>
    <t>VER-001697</t>
  </si>
  <si>
    <t>JC194</t>
  </si>
  <si>
    <t>Фильтр с регулятором давления и манометром для холодной воды 3/4" (10/1шт)</t>
  </si>
  <si>
    <t>3 662.80 руб.</t>
  </si>
  <si>
    <t>VER-001698</t>
  </si>
  <si>
    <t>JH191</t>
  </si>
  <si>
    <t>Фильтр с регулятором давления и манометром для горячей воды 1/2" (10/1шт)</t>
  </si>
  <si>
    <t>4 124.80 руб.</t>
  </si>
  <si>
    <t>VER-001699</t>
  </si>
  <si>
    <t>JH193</t>
  </si>
  <si>
    <t>Фильтр с регулятором давления и манометром для горячей воды 3/4" (10/1шт)</t>
  </si>
  <si>
    <t>4 195.76 руб.</t>
  </si>
  <si>
    <t>VER-001700</t>
  </si>
  <si>
    <t>JH196</t>
  </si>
  <si>
    <t>Фильтр с обратной промывкой и регулятором давления для горячей воды, с двумя манометрами 1" (5/1шт)</t>
  </si>
  <si>
    <t>14 020.09 руб.</t>
  </si>
  <si>
    <t>VER-001701</t>
  </si>
  <si>
    <t>JC197</t>
  </si>
  <si>
    <t>Фильтр с обратной промывкой и регулятором давления для холодной воды, с двумя манометрами 1" (5/1шт)</t>
  </si>
  <si>
    <t>9 700.53 руб.</t>
  </si>
  <si>
    <t>VER-001702</t>
  </si>
  <si>
    <t>JH198</t>
  </si>
  <si>
    <t>Фильтр с обратной промывкой для горячей воды, с двумя манометрами 1" (5/1шт)</t>
  </si>
  <si>
    <t>12 724.67 руб.</t>
  </si>
  <si>
    <t>VER-001703</t>
  </si>
  <si>
    <t>JC199</t>
  </si>
  <si>
    <t>Фильтр с обратной промывкой для холодной воды, с двумя манометрами  1" (5/1шт)</t>
  </si>
  <si>
    <t>8 729.72 руб.</t>
  </si>
  <si>
    <t>Фильтра самоочищающиеся ZEGOR</t>
  </si>
  <si>
    <t>ZGR-000231</t>
  </si>
  <si>
    <t>GYP1</t>
  </si>
  <si>
    <t>Фильтр 1/2" самопромывной для холодной воды с манометром и американками (1/28шт)</t>
  </si>
  <si>
    <t>1 811.01 руб.</t>
  </si>
  <si>
    <t>ZGR-000232</t>
  </si>
  <si>
    <t>GYP2</t>
  </si>
  <si>
    <t>Фильтр 3/4" самопромывной для холодной воды с манометром и американками (1/28шт)</t>
  </si>
  <si>
    <t>1 985.87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</si>
</sst>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a1_86a5_11e9_8101_003048fd731b_1b5db459_f93d_11ef_a6ea_047c1617b1431.jpeg"/><Relationship Id="rId2" Type="http://schemas.openxmlformats.org/officeDocument/2006/relationships/image" Target="../media/83e7faa4_86a5_11e9_8101_003048fd731b_1b5db45d_f93d_11ef_a6ea_047c1617b1432.jpeg"/><Relationship Id="rId3" Type="http://schemas.openxmlformats.org/officeDocument/2006/relationships/image" Target="../media/83e7faa7_86a5_11e9_8101_003048fd731b_1b5db461_f93d_11ef_a6ea_047c1617b1433.jpeg"/><Relationship Id="rId4" Type="http://schemas.openxmlformats.org/officeDocument/2006/relationships/image" Target="../media/ccf1937f_ffba_11e9_810b_003048fd731b_cdcf5fba_518a_11ea_810f_003048fd731b4.jpeg"/><Relationship Id="rId5" Type="http://schemas.openxmlformats.org/officeDocument/2006/relationships/image" Target="../media/ccf19381_ffba_11e9_810b_003048fd731b_cdcf5fbb_518a_11ea_810f_003048fd731b5.jpeg"/><Relationship Id="rId6" Type="http://schemas.openxmlformats.org/officeDocument/2006/relationships/image" Target="../media/dab7a689_3767_11ea_810f_003048fd731b_a44f70be_a58a_11ee_a526_047c1617b1436.jpeg"/><Relationship Id="rId7" Type="http://schemas.openxmlformats.org/officeDocument/2006/relationships/image" Target="../media/dab7a68b_3767_11ea_810f_003048fd731b_a44f70bf_a58a_11ee_a526_047c1617b1437.jpeg"/><Relationship Id="rId8" Type="http://schemas.openxmlformats.org/officeDocument/2006/relationships/image" Target="../media/dab7a68d_3767_11ea_810f_003048fd731b_a44f70c0_a58a_11ee_a526_047c1617b1438.jpeg"/><Relationship Id="rId9" Type="http://schemas.openxmlformats.org/officeDocument/2006/relationships/image" Target="../media/dab7a68f_3767_11ea_810f_003048fd731b_a44f70b8_a58a_11ee_a526_047c1617b1439.jpeg"/><Relationship Id="rId10" Type="http://schemas.openxmlformats.org/officeDocument/2006/relationships/image" Target="../media/dab7a691_3767_11ea_810f_003048fd731b_a44f70b9_a58a_11ee_a526_047c1617b14310.jpeg"/><Relationship Id="rId11" Type="http://schemas.openxmlformats.org/officeDocument/2006/relationships/image" Target="../media/dab7a693_3767_11ea_810f_003048fd731b_a44f70ba_a58a_11ee_a526_047c1617b14311.jpeg"/><Relationship Id="rId12" Type="http://schemas.openxmlformats.org/officeDocument/2006/relationships/image" Target="../media/dab7a695_3767_11ea_810f_003048fd731b_a44f70c1_a58a_11ee_a526_047c1617b14312.jpeg"/><Relationship Id="rId13" Type="http://schemas.openxmlformats.org/officeDocument/2006/relationships/image" Target="../media/dab7a697_3767_11ea_810f_003048fd731b_a44f70c2_a58a_11ee_a526_047c1617b14313.jpeg"/><Relationship Id="rId14" Type="http://schemas.openxmlformats.org/officeDocument/2006/relationships/image" Target="../media/dab7a699_3767_11ea_810f_003048fd731b_1b5db46c_f93d_11ef_a6ea_047c1617b14314.jpeg"/><Relationship Id="rId15" Type="http://schemas.openxmlformats.org/officeDocument/2006/relationships/image" Target="../media/dab7a69b_3767_11ea_810f_003048fd731b_a44f70bc_a58a_11ee_a526_047c1617b14315.jpeg"/><Relationship Id="rId16" Type="http://schemas.openxmlformats.org/officeDocument/2006/relationships/image" Target="../media/dab7a69d_3767_11ea_810f_003048fd731b_a44f70bd_a58a_11ee_a526_047c1617b14316.jpeg"/><Relationship Id="rId17" Type="http://schemas.openxmlformats.org/officeDocument/2006/relationships/image" Target="../media/dab7a69f_3767_11ea_810f_003048fd731b_1b5db465_f93d_11ef_a6ea_047c1617b14317.jpeg"/><Relationship Id="rId18" Type="http://schemas.openxmlformats.org/officeDocument/2006/relationships/image" Target="../media/dab7a6a1_3767_11ea_810f_003048fd731b_a44f70c7_a58a_11ee_a526_047c1617b14318.jpeg"/><Relationship Id="rId19" Type="http://schemas.openxmlformats.org/officeDocument/2006/relationships/image" Target="../media/0b44dd49_0c78_11ec_8321_003048fd731b_1b5db475_f93d_11ef_a6ea_047c1617b14319.jpeg"/><Relationship Id="rId20" Type="http://schemas.openxmlformats.org/officeDocument/2006/relationships/image" Target="../media/0b44dd4b_0c78_11ec_8321_003048fd731b_1b5db46d_f93d_11ef_a6ea_047c1617b14320.jpeg"/><Relationship Id="rId21" Type="http://schemas.openxmlformats.org/officeDocument/2006/relationships/image" Target="../media/d0d91a75_7762_11ec_a212_00259070b487_a44f70c4_a58a_11ee_a526_047c1617b14321.jpeg"/><Relationship Id="rId22" Type="http://schemas.openxmlformats.org/officeDocument/2006/relationships/image" Target="../media/d0d91a77_7762_11ec_a212_00259070b487_a44f70c5_a58a_11ee_a526_047c1617b14322.jpeg"/><Relationship Id="rId23" Type="http://schemas.openxmlformats.org/officeDocument/2006/relationships/image" Target="../media/e3f40c12_5308_11ee_a4bb_047c1617b143_0a6f3a85_310d_11f1_a89b_047c1617b14323.jpeg"/><Relationship Id="rId24" Type="http://schemas.openxmlformats.org/officeDocument/2006/relationships/image" Target="../media/e3f40c14_5308_11ee_a4bb_047c1617b143_0a6f3a89_310d_11f1_a89b_047c1617b14324.jpeg"/><Relationship Id="rId25" Type="http://schemas.openxmlformats.org/officeDocument/2006/relationships/image" Target="../media/e3f40c16_5308_11ee_a4bb_047c1617b143_6b95d43d_5a46_11f0_a775_047c1617b14325.jpeg"/><Relationship Id="rId26" Type="http://schemas.openxmlformats.org/officeDocument/2006/relationships/image" Target="../media/e3f40c18_5308_11ee_a4bb_047c1617b143_6b95d440_5a46_11f0_a775_047c1617b14326.jpeg"/><Relationship Id="rId27" Type="http://schemas.openxmlformats.org/officeDocument/2006/relationships/image" Target="../media/e3f40c1a_5308_11ee_a4bb_047c1617b143_1b5db466_f93d_11ef_a6ea_047c1617b14327.jpeg"/><Relationship Id="rId28" Type="http://schemas.openxmlformats.org/officeDocument/2006/relationships/image" Target="../media/d882db0c_72af_11ee_a4e3_047c1617b143_6b95d43a_5a46_11f0_a775_047c1617b14328.jpeg"/><Relationship Id="rId29" Type="http://schemas.openxmlformats.org/officeDocument/2006/relationships/image" Target="../media/d882db0e_72af_11ee_a4e3_047c1617b143_1b5db469_f93d_11ef_a6ea_047c1617b14329.jpeg"/><Relationship Id="rId30" Type="http://schemas.openxmlformats.org/officeDocument/2006/relationships/image" Target="../media/1f13c3ff_37d2_11ef_a5e9_047c1617b143_14e1e153_f93d_11ef_a6ea_047c1617b14330.jpeg"/><Relationship Id="rId31" Type="http://schemas.openxmlformats.org/officeDocument/2006/relationships/image" Target="../media/9182be46_eeb6_11ef_a6dd_047c1617b143_21d4f655_793a_11f0_a79f_047c1617b14331.jpeg"/><Relationship Id="rId32" Type="http://schemas.openxmlformats.org/officeDocument/2006/relationships/image" Target="../media/9182be48_eeb6_11ef_a6dd_047c1617b143_21d4f650_793a_11f0_a79f_047c1617b14332.jpeg"/><Relationship Id="rId33" Type="http://schemas.openxmlformats.org/officeDocument/2006/relationships/image" Target="../media/9182be4a_eeb6_11ef_a6dd_047c1617b143_21d4f64a_793a_11f0_a79f_047c1617b14333.jpeg"/><Relationship Id="rId34" Type="http://schemas.openxmlformats.org/officeDocument/2006/relationships/image" Target="../media/9182be4c_eeb6_11ef_a6dd_047c1617b143_21d4f64d_793a_11f0_a79f_047c1617b14334.jpeg"/><Relationship Id="rId35" Type="http://schemas.openxmlformats.org/officeDocument/2006/relationships/image" Target="../media/9182be4e_eeb6_11ef_a6dd_047c1617b143_21d4f647_793a_11f0_a79f_047c1617b14335.jpeg"/><Relationship Id="rId36" Type="http://schemas.openxmlformats.org/officeDocument/2006/relationships/image" Target="../media/9182be50_eeb6_11ef_a6dd_047c1617b143_21d4f642_793a_11f0_a79f_047c1617b14336.jpeg"/><Relationship Id="rId37" Type="http://schemas.openxmlformats.org/officeDocument/2006/relationships/image" Target="../media/9182be52_eeb6_11ef_a6dd_047c1617b143_21d4f643_793a_11f0_a79f_047c1617b14337.jpeg"/><Relationship Id="rId38" Type="http://schemas.openxmlformats.org/officeDocument/2006/relationships/image" Target="../media/9182be54_eeb6_11ef_a6dd_047c1617b143_21d4f644_793a_11f0_a79f_047c1617b14338.jpeg"/><Relationship Id="rId39" Type="http://schemas.openxmlformats.org/officeDocument/2006/relationships/image" Target="../media/9182be56_eeb6_11ef_a6dd_047c1617b143_21d4f641_793a_11f0_a79f_047c1617b14339.jpeg"/><Relationship Id="rId40" Type="http://schemas.openxmlformats.org/officeDocument/2006/relationships/image" Target="../media/16fb134d_9712_11f0_a7c5_047c1617b143_cc52da0c_c375_11f0_a800_047c1617b14340.jpeg"/><Relationship Id="rId41" Type="http://schemas.openxmlformats.org/officeDocument/2006/relationships/image" Target="../media/16fb134f_9712_11f0_a7c5_047c1617b143_cc52da0f_c375_11f0_a800_047c1617b14341.jpeg"/><Relationship Id="rId42" Type="http://schemas.openxmlformats.org/officeDocument/2006/relationships/image" Target="../media/16fb1351_9712_11f0_a7c5_047c1617b143_ab7d8fb7_d05b_11f0_a810_047c1617b14342.jpeg"/><Relationship Id="rId43" Type="http://schemas.openxmlformats.org/officeDocument/2006/relationships/image" Target="../media/16fb1353_9712_11f0_a7c5_047c1617b143_ab7d8fb8_d05b_11f0_a810_047c1617b14343.jpeg"/><Relationship Id="rId44" Type="http://schemas.openxmlformats.org/officeDocument/2006/relationships/image" Target="../media/16fb1355_9712_11f0_a7c5_047c1617b143_cc52da06_c375_11f0_a800_047c1617b14344.jpeg"/><Relationship Id="rId45" Type="http://schemas.openxmlformats.org/officeDocument/2006/relationships/image" Target="../media/16fb1357_9712_11f0_a7c5_047c1617b143_cc52da09_c375_11f0_a800_047c1617b14345.jpeg"/><Relationship Id="rId46" Type="http://schemas.openxmlformats.org/officeDocument/2006/relationships/image" Target="../media/16fb1359_9712_11f0_a7c5_047c1617b143_cc52da04_c375_11f0_a800_047c1617b14346.jpeg"/><Relationship Id="rId47" Type="http://schemas.openxmlformats.org/officeDocument/2006/relationships/image" Target="../media/16fb135b_9712_11f0_a7c5_047c1617b143_cc52da05_c375_11f0_a800_047c1617b14347.jpeg"/><Relationship Id="rId48" Type="http://schemas.openxmlformats.org/officeDocument/2006/relationships/image" Target="../media/16fb135d_9712_11f0_a7c5_047c1617b143_cc52d9fe_c375_11f0_a800_047c1617b14348.jpeg"/><Relationship Id="rId49" Type="http://schemas.openxmlformats.org/officeDocument/2006/relationships/image" Target="../media/16fb135f_9712_11f0_a7c5_047c1617b143_cc52da01_c375_11f0_a800_047c1617b14349.jpeg"/><Relationship Id="rId50" Type="http://schemas.openxmlformats.org/officeDocument/2006/relationships/image" Target="../media/16fb1361_9712_11f0_a7c5_047c1617b143_cc52d9f8_c375_11f0_a800_047c1617b14350.jpeg"/><Relationship Id="rId51" Type="http://schemas.openxmlformats.org/officeDocument/2006/relationships/image" Target="../media/16fb1363_9712_11f0_a7c5_047c1617b143_cc52d9fb_c375_11f0_a800_047c1617b14351.jpeg"/><Relationship Id="rId52" Type="http://schemas.openxmlformats.org/officeDocument/2006/relationships/image" Target="../media/856efa73_cb53_11ef_a6b0_047c1617b143_14e1e0ae_f93d_11ef_a6ea_047c1617b14352.jpeg"/><Relationship Id="rId53" Type="http://schemas.openxmlformats.org/officeDocument/2006/relationships/image" Target="../media/856efa75_cb53_11ef_a6b0_047c1617b143_14e1e0af_f93d_11ef_a6ea_047c1617b1435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0" name="Image_53" descr="Image_5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1" name="Image_54" descr="Image_5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2" name="Image_55" descr="Image_5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3" name="Image_56" descr="Image_5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5" name="Image_58" descr="Image_5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6" name="Image_59" descr="Image_5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7" name="Image_60" descr="Image_6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8" name="Image_61" descr="Image_6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9" name="Image_62" descr="Image_6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0" name="Image_63" descr="Image_6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1" name="Image_64" descr="Image_6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2" name="Image_66" descr="Image_6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3" name="Image_67" descr="Image_6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J5*1505.00</f>
        <v>0</v>
      </c>
      <c r="L5" s="5"/>
    </row>
    <row r="6" spans="1:12" customHeight="1" ht="105" outlineLevel="4">
      <c r="A6" s="1"/>
      <c r="B6" s="1">
        <v>818863</v>
      </c>
      <c r="C6" s="1" t="s">
        <v>20</v>
      </c>
      <c r="D6" s="1" t="s">
        <v>21</v>
      </c>
      <c r="E6" s="2" t="s">
        <v>22</v>
      </c>
      <c r="F6" s="2" t="s">
        <v>23</v>
      </c>
      <c r="G6" s="2">
        <v>6</v>
      </c>
      <c r="H6" s="2" t="s">
        <v>18</v>
      </c>
      <c r="I6" s="1">
        <v>0</v>
      </c>
      <c r="J6" s="3" t="s">
        <v>19</v>
      </c>
      <c r="K6" s="2" t="str">
        <f>J6*2373.00</f>
        <v>0</v>
      </c>
      <c r="L6" s="5"/>
    </row>
    <row r="7" spans="1:12" customHeight="1" ht="105" outlineLevel="4">
      <c r="A7" s="1"/>
      <c r="B7" s="1">
        <v>818864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6</v>
      </c>
      <c r="H7" s="2" t="s">
        <v>28</v>
      </c>
      <c r="I7" s="1">
        <v>0</v>
      </c>
      <c r="J7" s="3" t="s">
        <v>19</v>
      </c>
      <c r="K7" s="2" t="str">
        <f>J7*4094.00</f>
        <v>0</v>
      </c>
      <c r="L7" s="5"/>
    </row>
    <row r="8" spans="1:12" customHeight="1" ht="105" outlineLevel="4">
      <c r="A8" s="1"/>
      <c r="B8" s="1">
        <v>824486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19</v>
      </c>
      <c r="K8" s="2" t="str">
        <f>J8*1483.00</f>
        <v>0</v>
      </c>
      <c r="L8" s="5"/>
    </row>
    <row r="9" spans="1:12" customHeight="1" ht="105" outlineLevel="4">
      <c r="A9" s="1"/>
      <c r="B9" s="1">
        <v>824487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>
        <v>0</v>
      </c>
      <c r="I9" s="1">
        <v>0</v>
      </c>
      <c r="J9" s="3" t="s">
        <v>19</v>
      </c>
      <c r="K9" s="2" t="str">
        <f>J9*2163.00</f>
        <v>0</v>
      </c>
      <c r="L9" s="5"/>
    </row>
    <row r="10" spans="1:12" outlineLevel="2">
      <c r="A10" s="8" t="s">
        <v>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824574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4</v>
      </c>
      <c r="H11" s="2">
        <v>0</v>
      </c>
      <c r="I11" s="1">
        <v>0</v>
      </c>
      <c r="J11" s="3" t="s">
        <v>19</v>
      </c>
      <c r="K11" s="2" t="str">
        <f>J11*2534.97</f>
        <v>0</v>
      </c>
      <c r="L11" s="5"/>
    </row>
    <row r="12" spans="1:12" customHeight="1" ht="105" outlineLevel="4">
      <c r="A12" s="1"/>
      <c r="B12" s="1">
        <v>824575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8</v>
      </c>
      <c r="H12" s="2">
        <v>0</v>
      </c>
      <c r="I12" s="1">
        <v>0</v>
      </c>
      <c r="J12" s="3" t="s">
        <v>19</v>
      </c>
      <c r="K12" s="2" t="str">
        <f>J12*3760.94</f>
        <v>0</v>
      </c>
      <c r="L12" s="5"/>
    </row>
    <row r="13" spans="1:12" customHeight="1" ht="105" outlineLevel="4">
      <c r="A13" s="1"/>
      <c r="B13" s="1">
        <v>824576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7</v>
      </c>
      <c r="H13" s="2">
        <v>0</v>
      </c>
      <c r="I13" s="1">
        <v>0</v>
      </c>
      <c r="J13" s="3" t="s">
        <v>19</v>
      </c>
      <c r="K13" s="2" t="str">
        <f>J13*4428.27</f>
        <v>0</v>
      </c>
      <c r="L13" s="5"/>
    </row>
    <row r="14" spans="1:12" customHeight="1" ht="105" outlineLevel="4">
      <c r="A14" s="1"/>
      <c r="B14" s="1">
        <v>824577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17</v>
      </c>
      <c r="H14" s="2">
        <v>0</v>
      </c>
      <c r="I14" s="1">
        <v>0</v>
      </c>
      <c r="J14" s="3" t="s">
        <v>19</v>
      </c>
      <c r="K14" s="2" t="str">
        <f>J14*2272.26</f>
        <v>0</v>
      </c>
      <c r="L14" s="5"/>
    </row>
    <row r="15" spans="1:12" customHeight="1" ht="105" outlineLevel="4">
      <c r="A15" s="1"/>
      <c r="B15" s="1">
        <v>824578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3</v>
      </c>
      <c r="H15" s="2">
        <v>0</v>
      </c>
      <c r="I15" s="1">
        <v>0</v>
      </c>
      <c r="J15" s="3" t="s">
        <v>19</v>
      </c>
      <c r="K15" s="2" t="str">
        <f>J15*3223.44</f>
        <v>0</v>
      </c>
      <c r="L15" s="5"/>
    </row>
    <row r="16" spans="1:12" customHeight="1" ht="105" outlineLevel="4">
      <c r="A16" s="1"/>
      <c r="B16" s="1">
        <v>824579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5</v>
      </c>
      <c r="H16" s="2">
        <v>0</v>
      </c>
      <c r="I16" s="1">
        <v>0</v>
      </c>
      <c r="J16" s="3" t="s">
        <v>19</v>
      </c>
      <c r="K16" s="2" t="str">
        <f>J16*3878.70</f>
        <v>0</v>
      </c>
      <c r="L16" s="5"/>
    </row>
    <row r="17" spans="1:12" customHeight="1" ht="105" outlineLevel="4">
      <c r="A17" s="1"/>
      <c r="B17" s="1">
        <v>824580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19</v>
      </c>
      <c r="K17" s="2" t="str">
        <f>J17*3244.58</f>
        <v>0</v>
      </c>
      <c r="L17" s="5"/>
    </row>
    <row r="18" spans="1:12" customHeight="1" ht="105" outlineLevel="4">
      <c r="A18" s="1"/>
      <c r="B18" s="1">
        <v>824581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19</v>
      </c>
      <c r="K18" s="2" t="str">
        <f>J18*3425.76</f>
        <v>0</v>
      </c>
      <c r="L18" s="5"/>
    </row>
    <row r="19" spans="1:12" customHeight="1" ht="105" outlineLevel="4">
      <c r="A19" s="1"/>
      <c r="B19" s="1">
        <v>824582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19</v>
      </c>
      <c r="K19" s="2" t="str">
        <f>J19*2879.21</f>
        <v>0</v>
      </c>
      <c r="L19" s="5"/>
    </row>
    <row r="20" spans="1:12" customHeight="1" ht="105" outlineLevel="4">
      <c r="A20" s="1"/>
      <c r="B20" s="1">
        <v>824583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19</v>
      </c>
      <c r="K20" s="2" t="str">
        <f>J20*3060.38</f>
        <v>0</v>
      </c>
      <c r="L20" s="5"/>
    </row>
    <row r="21" spans="1:12" customHeight="1" ht="105" outlineLevel="4">
      <c r="A21" s="1"/>
      <c r="B21" s="1">
        <v>824584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2</v>
      </c>
      <c r="H21" s="2">
        <v>0</v>
      </c>
      <c r="I21" s="1">
        <v>0</v>
      </c>
      <c r="J21" s="3" t="s">
        <v>19</v>
      </c>
      <c r="K21" s="2" t="str">
        <f>J21*3096.62</f>
        <v>0</v>
      </c>
      <c r="L21" s="5"/>
    </row>
    <row r="22" spans="1:12" customHeight="1" ht="105" outlineLevel="4">
      <c r="A22" s="1"/>
      <c r="B22" s="1">
        <v>824585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2</v>
      </c>
      <c r="H22" s="2">
        <v>0</v>
      </c>
      <c r="I22" s="1">
        <v>0</v>
      </c>
      <c r="J22" s="3" t="s">
        <v>19</v>
      </c>
      <c r="K22" s="2" t="str">
        <f>J22*2983.38</f>
        <v>0</v>
      </c>
      <c r="L22" s="5"/>
    </row>
    <row r="23" spans="1:12" customHeight="1" ht="105" outlineLevel="4">
      <c r="A23" s="1"/>
      <c r="B23" s="1">
        <v>824586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5</v>
      </c>
      <c r="H23" s="2">
        <v>0</v>
      </c>
      <c r="I23" s="1">
        <v>0</v>
      </c>
      <c r="J23" s="3" t="s">
        <v>19</v>
      </c>
      <c r="K23" s="2" t="str">
        <f>J23*86.06</f>
        <v>0</v>
      </c>
      <c r="L23" s="5"/>
    </row>
    <row r="24" spans="1:12" customHeight="1" ht="105" outlineLevel="4">
      <c r="A24" s="1"/>
      <c r="B24" s="1">
        <v>837118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4</v>
      </c>
      <c r="H24" s="2">
        <v>0</v>
      </c>
      <c r="I24" s="1">
        <v>0</v>
      </c>
      <c r="J24" s="3" t="s">
        <v>19</v>
      </c>
      <c r="K24" s="2" t="str">
        <f>J24*3350.27</f>
        <v>0</v>
      </c>
      <c r="L24" s="5"/>
    </row>
    <row r="25" spans="1:12" customHeight="1" ht="105" outlineLevel="4">
      <c r="A25" s="1"/>
      <c r="B25" s="1">
        <v>837119</v>
      </c>
      <c r="C25" s="1" t="s">
        <v>95</v>
      </c>
      <c r="D25" s="1" t="s">
        <v>96</v>
      </c>
      <c r="E25" s="2" t="s">
        <v>97</v>
      </c>
      <c r="F25" s="2" t="s">
        <v>74</v>
      </c>
      <c r="G25" s="2" t="s">
        <v>17</v>
      </c>
      <c r="H25" s="2">
        <v>0</v>
      </c>
      <c r="I25" s="1">
        <v>0</v>
      </c>
      <c r="J25" s="3" t="s">
        <v>19</v>
      </c>
      <c r="K25" s="2" t="str">
        <f>J25*2879.21</f>
        <v>0</v>
      </c>
      <c r="L25" s="5"/>
    </row>
    <row r="26" spans="1:12" customHeight="1" ht="105" outlineLevel="4">
      <c r="A26" s="1"/>
      <c r="B26" s="1">
        <v>839812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17</v>
      </c>
      <c r="H26" s="2">
        <v>0</v>
      </c>
      <c r="I26" s="1">
        <v>0</v>
      </c>
      <c r="J26" s="3" t="s">
        <v>19</v>
      </c>
      <c r="K26" s="2" t="str">
        <f>J26*4201.80</f>
        <v>0</v>
      </c>
      <c r="L26" s="5"/>
    </row>
    <row r="27" spans="1:12" customHeight="1" ht="105" outlineLevel="4">
      <c r="A27" s="1"/>
      <c r="B27" s="1">
        <v>839813</v>
      </c>
      <c r="C27" s="1" t="s">
        <v>102</v>
      </c>
      <c r="D27" s="1" t="s">
        <v>103</v>
      </c>
      <c r="E27" s="2" t="s">
        <v>104</v>
      </c>
      <c r="F27" s="2" t="s">
        <v>105</v>
      </c>
      <c r="G27" s="2">
        <v>2</v>
      </c>
      <c r="H27" s="2">
        <v>0</v>
      </c>
      <c r="I27" s="1">
        <v>0</v>
      </c>
      <c r="J27" s="3" t="s">
        <v>19</v>
      </c>
      <c r="K27" s="2" t="str">
        <f>J27*2924.50</f>
        <v>0</v>
      </c>
      <c r="L27" s="5"/>
    </row>
    <row r="28" spans="1:12" customHeight="1" ht="105" outlineLevel="4">
      <c r="A28" s="1"/>
      <c r="B28" s="1">
        <v>879957</v>
      </c>
      <c r="C28" s="1" t="s">
        <v>106</v>
      </c>
      <c r="D28" s="1" t="s">
        <v>107</v>
      </c>
      <c r="E28" s="2" t="s">
        <v>108</v>
      </c>
      <c r="F28" s="2" t="s">
        <v>70</v>
      </c>
      <c r="G28" s="2">
        <v>0</v>
      </c>
      <c r="H28" s="2">
        <v>0</v>
      </c>
      <c r="I28" s="1">
        <v>0</v>
      </c>
      <c r="J28" s="3" t="s">
        <v>19</v>
      </c>
      <c r="K28" s="2" t="str">
        <f>J28*3425.76</f>
        <v>0</v>
      </c>
      <c r="L28" s="5"/>
    </row>
    <row r="29" spans="1:12" customHeight="1" ht="105" outlineLevel="4">
      <c r="A29" s="1"/>
      <c r="B29" s="1">
        <v>879958</v>
      </c>
      <c r="C29" s="1" t="s">
        <v>109</v>
      </c>
      <c r="D29" s="1" t="s">
        <v>110</v>
      </c>
      <c r="E29" s="2" t="s">
        <v>111</v>
      </c>
      <c r="F29" s="2" t="s">
        <v>78</v>
      </c>
      <c r="G29" s="2">
        <v>0</v>
      </c>
      <c r="H29" s="2">
        <v>0</v>
      </c>
      <c r="I29" s="1">
        <v>0</v>
      </c>
      <c r="J29" s="3" t="s">
        <v>19</v>
      </c>
      <c r="K29" s="2" t="str">
        <f>J29*3060.38</f>
        <v>0</v>
      </c>
      <c r="L29" s="5"/>
    </row>
    <row r="30" spans="1:12" customHeight="1" ht="105" outlineLevel="4">
      <c r="A30" s="1"/>
      <c r="B30" s="1">
        <v>879959</v>
      </c>
      <c r="C30" s="1" t="s">
        <v>112</v>
      </c>
      <c r="D30" s="1" t="s">
        <v>113</v>
      </c>
      <c r="E30" s="2" t="s">
        <v>114</v>
      </c>
      <c r="F30" s="2" t="s">
        <v>115</v>
      </c>
      <c r="G30" s="2">
        <v>0</v>
      </c>
      <c r="H30" s="2">
        <v>0</v>
      </c>
      <c r="I30" s="1">
        <v>0</v>
      </c>
      <c r="J30" s="3" t="s">
        <v>19</v>
      </c>
      <c r="K30" s="2" t="str">
        <f>J30*3875.68</f>
        <v>0</v>
      </c>
      <c r="L30" s="5"/>
    </row>
    <row r="31" spans="1:12" customHeight="1" ht="105" outlineLevel="4">
      <c r="A31" s="1"/>
      <c r="B31" s="1">
        <v>879960</v>
      </c>
      <c r="C31" s="1" t="s">
        <v>116</v>
      </c>
      <c r="D31" s="1" t="s">
        <v>117</v>
      </c>
      <c r="E31" s="2" t="s">
        <v>118</v>
      </c>
      <c r="F31" s="2" t="s">
        <v>119</v>
      </c>
      <c r="G31" s="2">
        <v>8</v>
      </c>
      <c r="H31" s="2">
        <v>0</v>
      </c>
      <c r="I31" s="1">
        <v>0</v>
      </c>
      <c r="J31" s="3" t="s">
        <v>19</v>
      </c>
      <c r="K31" s="2" t="str">
        <f>J31*4544.53</f>
        <v>0</v>
      </c>
      <c r="L31" s="5"/>
    </row>
    <row r="32" spans="1:12" customHeight="1" ht="105" outlineLevel="4">
      <c r="A32" s="1"/>
      <c r="B32" s="1">
        <v>879961</v>
      </c>
      <c r="C32" s="1" t="s">
        <v>120</v>
      </c>
      <c r="D32" s="1" t="s">
        <v>121</v>
      </c>
      <c r="E32" s="2" t="s">
        <v>122</v>
      </c>
      <c r="F32" s="2" t="s">
        <v>123</v>
      </c>
      <c r="G32" s="2">
        <v>0</v>
      </c>
      <c r="H32" s="2">
        <v>0</v>
      </c>
      <c r="I32" s="1">
        <v>0</v>
      </c>
      <c r="J32" s="3" t="s">
        <v>19</v>
      </c>
      <c r="K32" s="2" t="str">
        <f>J32*2385.50</f>
        <v>0</v>
      </c>
      <c r="L32" s="5"/>
    </row>
    <row r="33" spans="1:12" customHeight="1" ht="105" outlineLevel="4">
      <c r="A33" s="1"/>
      <c r="B33" s="1">
        <v>880054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10</v>
      </c>
      <c r="H33" s="2">
        <v>0</v>
      </c>
      <c r="I33" s="1">
        <v>0</v>
      </c>
      <c r="J33" s="3" t="s">
        <v>19</v>
      </c>
      <c r="K33" s="2" t="str">
        <f>J33*2691.99</f>
        <v>0</v>
      </c>
      <c r="L33" s="5"/>
    </row>
    <row r="34" spans="1:12" customHeight="1" ht="105" outlineLevel="4">
      <c r="A34" s="1"/>
      <c r="B34" s="1">
        <v>880055</v>
      </c>
      <c r="C34" s="1" t="s">
        <v>128</v>
      </c>
      <c r="D34" s="1" t="s">
        <v>129</v>
      </c>
      <c r="E34" s="2" t="s">
        <v>130</v>
      </c>
      <c r="F34" s="2" t="s">
        <v>131</v>
      </c>
      <c r="G34" s="2">
        <v>5</v>
      </c>
      <c r="H34" s="2">
        <v>0</v>
      </c>
      <c r="I34" s="1">
        <v>0</v>
      </c>
      <c r="J34" s="3" t="s">
        <v>19</v>
      </c>
      <c r="K34" s="2" t="str">
        <f>J34*3984.39</f>
        <v>0</v>
      </c>
      <c r="L34" s="5"/>
    </row>
    <row r="35" spans="1:12" customHeight="1" ht="105" outlineLevel="4">
      <c r="A35" s="1"/>
      <c r="B35" s="1">
        <v>884660</v>
      </c>
      <c r="C35" s="1" t="s">
        <v>132</v>
      </c>
      <c r="D35" s="1" t="s">
        <v>133</v>
      </c>
      <c r="E35" s="2" t="s">
        <v>134</v>
      </c>
      <c r="F35" s="2" t="s">
        <v>66</v>
      </c>
      <c r="G35" s="2">
        <v>9</v>
      </c>
      <c r="H35" s="2">
        <v>0</v>
      </c>
      <c r="I35" s="1">
        <v>0</v>
      </c>
      <c r="J35" s="3" t="s">
        <v>19</v>
      </c>
      <c r="K35" s="2" t="str">
        <f>J35*3244.58</f>
        <v>0</v>
      </c>
      <c r="L35" s="5"/>
    </row>
    <row r="36" spans="1:12" customHeight="1" ht="105" outlineLevel="4">
      <c r="A36" s="1"/>
      <c r="B36" s="1">
        <v>886004</v>
      </c>
      <c r="C36" s="1" t="s">
        <v>135</v>
      </c>
      <c r="D36" s="1" t="s">
        <v>136</v>
      </c>
      <c r="E36" s="2" t="s">
        <v>137</v>
      </c>
      <c r="F36" s="2" t="s">
        <v>138</v>
      </c>
      <c r="G36" s="2">
        <v>2</v>
      </c>
      <c r="H36" s="2">
        <v>0</v>
      </c>
      <c r="I36" s="1">
        <v>0</v>
      </c>
      <c r="J36" s="3" t="s">
        <v>19</v>
      </c>
      <c r="K36" s="2" t="str">
        <f>J36*3421.23</f>
        <v>0</v>
      </c>
      <c r="L36" s="5"/>
    </row>
    <row r="37" spans="1:12" customHeight="1" ht="105" outlineLevel="4">
      <c r="A37" s="1"/>
      <c r="B37" s="1">
        <v>886005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2</v>
      </c>
      <c r="H37" s="2">
        <v>0</v>
      </c>
      <c r="I37" s="1">
        <v>0</v>
      </c>
      <c r="J37" s="3" t="s">
        <v>19</v>
      </c>
      <c r="K37" s="2" t="str">
        <f>J37*3967.78</f>
        <v>0</v>
      </c>
      <c r="L37" s="5"/>
    </row>
    <row r="38" spans="1:12" customHeight="1" ht="105" outlineLevel="4">
      <c r="A38" s="1"/>
      <c r="B38" s="1">
        <v>886006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4</v>
      </c>
      <c r="H38" s="2">
        <v>0</v>
      </c>
      <c r="I38" s="1">
        <v>0</v>
      </c>
      <c r="J38" s="3" t="s">
        <v>19</v>
      </c>
      <c r="K38" s="2" t="str">
        <f>J38*3463.50</f>
        <v>0</v>
      </c>
      <c r="L38" s="5"/>
    </row>
    <row r="39" spans="1:12" customHeight="1" ht="105" outlineLevel="4">
      <c r="A39" s="1"/>
      <c r="B39" s="1">
        <v>886007</v>
      </c>
      <c r="C39" s="1" t="s">
        <v>147</v>
      </c>
      <c r="D39" s="1" t="s">
        <v>148</v>
      </c>
      <c r="E39" s="2" t="s">
        <v>149</v>
      </c>
      <c r="F39" s="2" t="s">
        <v>150</v>
      </c>
      <c r="G39" s="2">
        <v>1</v>
      </c>
      <c r="H39" s="2">
        <v>0</v>
      </c>
      <c r="I39" s="1">
        <v>0</v>
      </c>
      <c r="J39" s="3" t="s">
        <v>19</v>
      </c>
      <c r="K39" s="2" t="str">
        <f>J39*3887.76</f>
        <v>0</v>
      </c>
      <c r="L39" s="5"/>
    </row>
    <row r="40" spans="1:12" customHeight="1" ht="105" outlineLevel="4">
      <c r="A40" s="1"/>
      <c r="B40" s="1">
        <v>886008</v>
      </c>
      <c r="C40" s="1" t="s">
        <v>151</v>
      </c>
      <c r="D40" s="1" t="s">
        <v>152</v>
      </c>
      <c r="E40" s="2" t="s">
        <v>153</v>
      </c>
      <c r="F40" s="2" t="s">
        <v>154</v>
      </c>
      <c r="G40" s="2">
        <v>1</v>
      </c>
      <c r="H40" s="2">
        <v>0</v>
      </c>
      <c r="I40" s="1">
        <v>0</v>
      </c>
      <c r="J40" s="3" t="s">
        <v>19</v>
      </c>
      <c r="K40" s="2" t="str">
        <f>J40*3442.37</f>
        <v>0</v>
      </c>
      <c r="L40" s="5"/>
    </row>
    <row r="41" spans="1:12" customHeight="1" ht="105" outlineLevel="4">
      <c r="A41" s="1"/>
      <c r="B41" s="1">
        <v>886009</v>
      </c>
      <c r="C41" s="1" t="s">
        <v>155</v>
      </c>
      <c r="D41" s="1" t="s">
        <v>156</v>
      </c>
      <c r="E41" s="2" t="s">
        <v>157</v>
      </c>
      <c r="F41" s="2" t="s">
        <v>158</v>
      </c>
      <c r="G41" s="2">
        <v>2</v>
      </c>
      <c r="H41" s="2">
        <v>0</v>
      </c>
      <c r="I41" s="1">
        <v>0</v>
      </c>
      <c r="J41" s="3" t="s">
        <v>19</v>
      </c>
      <c r="K41" s="2" t="str">
        <f>J41*3099.64</f>
        <v>0</v>
      </c>
      <c r="L41" s="5"/>
    </row>
    <row r="42" spans="1:12" customHeight="1" ht="105" outlineLevel="4">
      <c r="A42" s="1"/>
      <c r="B42" s="1">
        <v>886010</v>
      </c>
      <c r="C42" s="1" t="s">
        <v>159</v>
      </c>
      <c r="D42" s="1" t="s">
        <v>160</v>
      </c>
      <c r="E42" s="2" t="s">
        <v>161</v>
      </c>
      <c r="F42" s="2" t="s">
        <v>162</v>
      </c>
      <c r="G42" s="2">
        <v>3</v>
      </c>
      <c r="H42" s="2">
        <v>0</v>
      </c>
      <c r="I42" s="1">
        <v>0</v>
      </c>
      <c r="J42" s="3" t="s">
        <v>19</v>
      </c>
      <c r="K42" s="2" t="str">
        <f>J42*3241.56</f>
        <v>0</v>
      </c>
      <c r="L42" s="5"/>
    </row>
    <row r="43" spans="1:12" customHeight="1" ht="105" outlineLevel="4">
      <c r="A43" s="1"/>
      <c r="B43" s="1">
        <v>886011</v>
      </c>
      <c r="C43" s="1" t="s">
        <v>163</v>
      </c>
      <c r="D43" s="1" t="s">
        <v>164</v>
      </c>
      <c r="E43" s="2" t="s">
        <v>165</v>
      </c>
      <c r="F43" s="2" t="s">
        <v>166</v>
      </c>
      <c r="G43" s="2">
        <v>3</v>
      </c>
      <c r="H43" s="2">
        <v>0</v>
      </c>
      <c r="I43" s="1">
        <v>0</v>
      </c>
      <c r="J43" s="3" t="s">
        <v>19</v>
      </c>
      <c r="K43" s="2" t="str">
        <f>J43*4429.78</f>
        <v>0</v>
      </c>
      <c r="L43" s="5"/>
    </row>
    <row r="44" spans="1:12" customHeight="1" ht="105" outlineLevel="4">
      <c r="A44" s="1"/>
      <c r="B44" s="1">
        <v>886012</v>
      </c>
      <c r="C44" s="1" t="s">
        <v>167</v>
      </c>
      <c r="D44" s="1" t="s">
        <v>168</v>
      </c>
      <c r="E44" s="2" t="s">
        <v>169</v>
      </c>
      <c r="F44" s="2" t="s">
        <v>170</v>
      </c>
      <c r="G44" s="2">
        <v>2</v>
      </c>
      <c r="H44" s="2">
        <v>0</v>
      </c>
      <c r="I44" s="1">
        <v>0</v>
      </c>
      <c r="J44" s="3" t="s">
        <v>19</v>
      </c>
      <c r="K44" s="2" t="str">
        <f>J44*5288.86</f>
        <v>0</v>
      </c>
      <c r="L44" s="5"/>
    </row>
    <row r="45" spans="1:12" outlineLevel="4">
      <c r="A45" s="1"/>
      <c r="B45" s="1">
        <v>955785</v>
      </c>
      <c r="C45" s="1" t="s">
        <v>171</v>
      </c>
      <c r="D45" s="1" t="s">
        <v>172</v>
      </c>
      <c r="E45" s="2" t="s">
        <v>173</v>
      </c>
      <c r="F45" s="2" t="s">
        <v>74</v>
      </c>
      <c r="G45" s="2">
        <v>4</v>
      </c>
      <c r="H45" s="2">
        <v>0</v>
      </c>
      <c r="I45" s="1">
        <v>0</v>
      </c>
      <c r="J45" s="3" t="s">
        <v>19</v>
      </c>
      <c r="K45" s="2" t="str">
        <f>J45*2879.21</f>
        <v>0</v>
      </c>
      <c r="L45" s="5"/>
    </row>
    <row r="46" spans="1:12" outlineLevel="4">
      <c r="A46" s="1"/>
      <c r="B46" s="1">
        <v>955786</v>
      </c>
      <c r="C46" s="1" t="s">
        <v>174</v>
      </c>
      <c r="D46" s="1" t="s">
        <v>175</v>
      </c>
      <c r="E46" s="2" t="s">
        <v>97</v>
      </c>
      <c r="F46" s="2" t="s">
        <v>176</v>
      </c>
      <c r="G46" s="2">
        <v>4</v>
      </c>
      <c r="H46" s="2">
        <v>0</v>
      </c>
      <c r="I46" s="1">
        <v>0</v>
      </c>
      <c r="J46" s="3" t="s">
        <v>19</v>
      </c>
      <c r="K46" s="2" t="str">
        <f>J46*2948.66</f>
        <v>0</v>
      </c>
      <c r="L46" s="5"/>
    </row>
    <row r="47" spans="1:12" outlineLevel="4">
      <c r="A47" s="1"/>
      <c r="B47" s="1">
        <v>955787</v>
      </c>
      <c r="C47" s="1" t="s">
        <v>177</v>
      </c>
      <c r="D47" s="1" t="s">
        <v>178</v>
      </c>
      <c r="E47" s="2" t="s">
        <v>111</v>
      </c>
      <c r="F47" s="2" t="s">
        <v>78</v>
      </c>
      <c r="G47" s="2">
        <v>2</v>
      </c>
      <c r="H47" s="2">
        <v>0</v>
      </c>
      <c r="I47" s="1">
        <v>0</v>
      </c>
      <c r="J47" s="3" t="s">
        <v>19</v>
      </c>
      <c r="K47" s="2" t="str">
        <f>J47*3060.38</f>
        <v>0</v>
      </c>
      <c r="L47" s="5"/>
    </row>
    <row r="48" spans="1:12" outlineLevel="4">
      <c r="A48" s="1"/>
      <c r="B48" s="1">
        <v>955788</v>
      </c>
      <c r="C48" s="1" t="s">
        <v>179</v>
      </c>
      <c r="D48" s="1" t="s">
        <v>180</v>
      </c>
      <c r="E48" s="2" t="s">
        <v>137</v>
      </c>
      <c r="F48" s="2" t="s">
        <v>138</v>
      </c>
      <c r="G48" s="2">
        <v>2</v>
      </c>
      <c r="H48" s="2">
        <v>0</v>
      </c>
      <c r="I48" s="1">
        <v>0</v>
      </c>
      <c r="J48" s="3" t="s">
        <v>19</v>
      </c>
      <c r="K48" s="2" t="str">
        <f>J48*3421.23</f>
        <v>0</v>
      </c>
      <c r="L48" s="5"/>
    </row>
    <row r="49" spans="1:12" outlineLevel="4">
      <c r="A49" s="1"/>
      <c r="B49" s="1">
        <v>955789</v>
      </c>
      <c r="C49" s="1" t="s">
        <v>181</v>
      </c>
      <c r="D49" s="1" t="s">
        <v>182</v>
      </c>
      <c r="E49" s="2" t="s">
        <v>183</v>
      </c>
      <c r="F49" s="2" t="s">
        <v>66</v>
      </c>
      <c r="G49" s="2">
        <v>2</v>
      </c>
      <c r="H49" s="2">
        <v>0</v>
      </c>
      <c r="I49" s="1">
        <v>0</v>
      </c>
      <c r="J49" s="3" t="s">
        <v>19</v>
      </c>
      <c r="K49" s="2" t="str">
        <f>J49*3244.58</f>
        <v>0</v>
      </c>
      <c r="L49" s="5"/>
    </row>
    <row r="50" spans="1:12" outlineLevel="4">
      <c r="A50" s="1"/>
      <c r="B50" s="1">
        <v>955790</v>
      </c>
      <c r="C50" s="1" t="s">
        <v>184</v>
      </c>
      <c r="D50" s="1" t="s">
        <v>185</v>
      </c>
      <c r="E50" s="2" t="s">
        <v>93</v>
      </c>
      <c r="F50" s="2" t="s">
        <v>94</v>
      </c>
      <c r="G50" s="2">
        <v>4</v>
      </c>
      <c r="H50" s="2">
        <v>0</v>
      </c>
      <c r="I50" s="1">
        <v>0</v>
      </c>
      <c r="J50" s="3" t="s">
        <v>19</v>
      </c>
      <c r="K50" s="2" t="str">
        <f>J50*3350.27</f>
        <v>0</v>
      </c>
      <c r="L50" s="5"/>
    </row>
    <row r="51" spans="1:12" outlineLevel="4">
      <c r="A51" s="1"/>
      <c r="B51" s="1">
        <v>955791</v>
      </c>
      <c r="C51" s="1" t="s">
        <v>186</v>
      </c>
      <c r="D51" s="1" t="s">
        <v>187</v>
      </c>
      <c r="E51" s="2" t="s">
        <v>108</v>
      </c>
      <c r="F51" s="2" t="s">
        <v>70</v>
      </c>
      <c r="G51" s="2">
        <v>6</v>
      </c>
      <c r="H51" s="2">
        <v>0</v>
      </c>
      <c r="I51" s="1">
        <v>0</v>
      </c>
      <c r="J51" s="3" t="s">
        <v>19</v>
      </c>
      <c r="K51" s="2" t="str">
        <f>J51*3425.76</f>
        <v>0</v>
      </c>
      <c r="L51" s="5"/>
    </row>
    <row r="52" spans="1:12" outlineLevel="4">
      <c r="A52" s="1"/>
      <c r="B52" s="1">
        <v>955792</v>
      </c>
      <c r="C52" s="1" t="s">
        <v>188</v>
      </c>
      <c r="D52" s="1" t="s">
        <v>189</v>
      </c>
      <c r="E52" s="2" t="s">
        <v>141</v>
      </c>
      <c r="F52" s="2" t="s">
        <v>142</v>
      </c>
      <c r="G52" s="2">
        <v>2</v>
      </c>
      <c r="H52" s="2">
        <v>0</v>
      </c>
      <c r="I52" s="1">
        <v>0</v>
      </c>
      <c r="J52" s="3" t="s">
        <v>19</v>
      </c>
      <c r="K52" s="2" t="str">
        <f>J52*3967.78</f>
        <v>0</v>
      </c>
      <c r="L52" s="5"/>
    </row>
    <row r="53" spans="1:12" customHeight="1" ht="105" outlineLevel="4">
      <c r="A53" s="1"/>
      <c r="B53" s="1">
        <v>955793</v>
      </c>
      <c r="C53" s="1" t="s">
        <v>190</v>
      </c>
      <c r="D53" s="1" t="s">
        <v>191</v>
      </c>
      <c r="E53" s="2" t="s">
        <v>192</v>
      </c>
      <c r="F53" s="2" t="s">
        <v>193</v>
      </c>
      <c r="G53" s="2">
        <v>3</v>
      </c>
      <c r="H53" s="2">
        <v>0</v>
      </c>
      <c r="I53" s="1">
        <v>0</v>
      </c>
      <c r="J53" s="3" t="s">
        <v>19</v>
      </c>
      <c r="K53" s="2" t="str">
        <f>J53*3620.52</f>
        <v>0</v>
      </c>
      <c r="L53" s="5"/>
    </row>
    <row r="54" spans="1:12" customHeight="1" ht="105" outlineLevel="4">
      <c r="A54" s="1"/>
      <c r="B54" s="1">
        <v>955794</v>
      </c>
      <c r="C54" s="1" t="s">
        <v>194</v>
      </c>
      <c r="D54" s="1" t="s">
        <v>195</v>
      </c>
      <c r="E54" s="2" t="s">
        <v>196</v>
      </c>
      <c r="F54" s="2" t="s">
        <v>197</v>
      </c>
      <c r="G54" s="2">
        <v>2</v>
      </c>
      <c r="H54" s="2">
        <v>0</v>
      </c>
      <c r="I54" s="1">
        <v>0</v>
      </c>
      <c r="J54" s="3" t="s">
        <v>19</v>
      </c>
      <c r="K54" s="2" t="str">
        <f>J54*3795.66</f>
        <v>0</v>
      </c>
      <c r="L54" s="5"/>
    </row>
    <row r="55" spans="1:12" customHeight="1" ht="105" outlineLevel="4">
      <c r="A55" s="1"/>
      <c r="B55" s="1">
        <v>955795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3</v>
      </c>
      <c r="H55" s="2">
        <v>0</v>
      </c>
      <c r="I55" s="1">
        <v>0</v>
      </c>
      <c r="J55" s="3" t="s">
        <v>19</v>
      </c>
      <c r="K55" s="2" t="str">
        <f>J55*3993.45</f>
        <v>0</v>
      </c>
      <c r="L55" s="5"/>
    </row>
    <row r="56" spans="1:12" customHeight="1" ht="105" outlineLevel="4">
      <c r="A56" s="1"/>
      <c r="B56" s="1">
        <v>955796</v>
      </c>
      <c r="C56" s="1" t="s">
        <v>202</v>
      </c>
      <c r="D56" s="1" t="s">
        <v>203</v>
      </c>
      <c r="E56" s="2" t="s">
        <v>204</v>
      </c>
      <c r="F56" s="2" t="s">
        <v>205</v>
      </c>
      <c r="G56" s="2">
        <v>2</v>
      </c>
      <c r="H56" s="2">
        <v>0</v>
      </c>
      <c r="I56" s="1">
        <v>0</v>
      </c>
      <c r="J56" s="3" t="s">
        <v>19</v>
      </c>
      <c r="K56" s="2" t="str">
        <f>J56*4170.09</f>
        <v>0</v>
      </c>
      <c r="L56" s="5"/>
    </row>
    <row r="57" spans="1:12" customHeight="1" ht="105" outlineLevel="4">
      <c r="A57" s="1"/>
      <c r="B57" s="1">
        <v>955797</v>
      </c>
      <c r="C57" s="1" t="s">
        <v>206</v>
      </c>
      <c r="D57" s="1" t="s">
        <v>207</v>
      </c>
      <c r="E57" s="2" t="s">
        <v>208</v>
      </c>
      <c r="F57" s="2" t="s">
        <v>209</v>
      </c>
      <c r="G57" s="2">
        <v>4</v>
      </c>
      <c r="H57" s="2">
        <v>0</v>
      </c>
      <c r="I57" s="1">
        <v>0</v>
      </c>
      <c r="J57" s="3" t="s">
        <v>19</v>
      </c>
      <c r="K57" s="2" t="str">
        <f>J57*3490.68</f>
        <v>0</v>
      </c>
      <c r="L57" s="5"/>
    </row>
    <row r="58" spans="1:12" customHeight="1" ht="105" outlineLevel="4">
      <c r="A58" s="1"/>
      <c r="B58" s="1">
        <v>955798</v>
      </c>
      <c r="C58" s="1" t="s">
        <v>210</v>
      </c>
      <c r="D58" s="1" t="s">
        <v>211</v>
      </c>
      <c r="E58" s="2" t="s">
        <v>212</v>
      </c>
      <c r="F58" s="2" t="s">
        <v>213</v>
      </c>
      <c r="G58" s="2">
        <v>2</v>
      </c>
      <c r="H58" s="2">
        <v>0</v>
      </c>
      <c r="I58" s="1">
        <v>0</v>
      </c>
      <c r="J58" s="3" t="s">
        <v>19</v>
      </c>
      <c r="K58" s="2" t="str">
        <f>J58*3662.80</f>
        <v>0</v>
      </c>
      <c r="L58" s="5"/>
    </row>
    <row r="59" spans="1:12" customHeight="1" ht="105" outlineLevel="4">
      <c r="A59" s="1"/>
      <c r="B59" s="1">
        <v>955799</v>
      </c>
      <c r="C59" s="1" t="s">
        <v>214</v>
      </c>
      <c r="D59" s="1" t="s">
        <v>215</v>
      </c>
      <c r="E59" s="2" t="s">
        <v>216</v>
      </c>
      <c r="F59" s="2" t="s">
        <v>217</v>
      </c>
      <c r="G59" s="2">
        <v>4</v>
      </c>
      <c r="H59" s="2">
        <v>0</v>
      </c>
      <c r="I59" s="1">
        <v>0</v>
      </c>
      <c r="J59" s="3" t="s">
        <v>19</v>
      </c>
      <c r="K59" s="2" t="str">
        <f>J59*4124.80</f>
        <v>0</v>
      </c>
      <c r="L59" s="5"/>
    </row>
    <row r="60" spans="1:12" customHeight="1" ht="105" outlineLevel="4">
      <c r="A60" s="1"/>
      <c r="B60" s="1">
        <v>955800</v>
      </c>
      <c r="C60" s="1" t="s">
        <v>218</v>
      </c>
      <c r="D60" s="1" t="s">
        <v>219</v>
      </c>
      <c r="E60" s="2" t="s">
        <v>220</v>
      </c>
      <c r="F60" s="2" t="s">
        <v>221</v>
      </c>
      <c r="G60" s="2">
        <v>2</v>
      </c>
      <c r="H60" s="2">
        <v>0</v>
      </c>
      <c r="I60" s="1">
        <v>0</v>
      </c>
      <c r="J60" s="3" t="s">
        <v>19</v>
      </c>
      <c r="K60" s="2" t="str">
        <f>J60*4195.76</f>
        <v>0</v>
      </c>
      <c r="L60" s="5"/>
    </row>
    <row r="61" spans="1:12" customHeight="1" ht="105" outlineLevel="4">
      <c r="A61" s="1"/>
      <c r="B61" s="1">
        <v>955801</v>
      </c>
      <c r="C61" s="1" t="s">
        <v>222</v>
      </c>
      <c r="D61" s="1" t="s">
        <v>223</v>
      </c>
      <c r="E61" s="2" t="s">
        <v>224</v>
      </c>
      <c r="F61" s="2" t="s">
        <v>225</v>
      </c>
      <c r="G61" s="2">
        <v>2</v>
      </c>
      <c r="H61" s="2">
        <v>0</v>
      </c>
      <c r="I61" s="1">
        <v>0</v>
      </c>
      <c r="J61" s="3" t="s">
        <v>19</v>
      </c>
      <c r="K61" s="2" t="str">
        <f>J61*14020.09</f>
        <v>0</v>
      </c>
      <c r="L61" s="5"/>
    </row>
    <row r="62" spans="1:12" customHeight="1" ht="105" outlineLevel="4">
      <c r="A62" s="1"/>
      <c r="B62" s="1">
        <v>955802</v>
      </c>
      <c r="C62" s="1" t="s">
        <v>226</v>
      </c>
      <c r="D62" s="1" t="s">
        <v>227</v>
      </c>
      <c r="E62" s="2" t="s">
        <v>228</v>
      </c>
      <c r="F62" s="2" t="s">
        <v>229</v>
      </c>
      <c r="G62" s="2">
        <v>2</v>
      </c>
      <c r="H62" s="2">
        <v>0</v>
      </c>
      <c r="I62" s="1">
        <v>0</v>
      </c>
      <c r="J62" s="3" t="s">
        <v>19</v>
      </c>
      <c r="K62" s="2" t="str">
        <f>J62*9700.53</f>
        <v>0</v>
      </c>
      <c r="L62" s="5"/>
    </row>
    <row r="63" spans="1:12" customHeight="1" ht="105" outlineLevel="4">
      <c r="A63" s="1"/>
      <c r="B63" s="1">
        <v>955803</v>
      </c>
      <c r="C63" s="1" t="s">
        <v>230</v>
      </c>
      <c r="D63" s="1" t="s">
        <v>231</v>
      </c>
      <c r="E63" s="2" t="s">
        <v>232</v>
      </c>
      <c r="F63" s="2" t="s">
        <v>233</v>
      </c>
      <c r="G63" s="2">
        <v>0</v>
      </c>
      <c r="H63" s="2">
        <v>0</v>
      </c>
      <c r="I63" s="1">
        <v>0</v>
      </c>
      <c r="J63" s="3" t="s">
        <v>19</v>
      </c>
      <c r="K63" s="2" t="str">
        <f>J63*12724.67</f>
        <v>0</v>
      </c>
      <c r="L63" s="5"/>
    </row>
    <row r="64" spans="1:12" customHeight="1" ht="105" outlineLevel="4">
      <c r="A64" s="1"/>
      <c r="B64" s="1">
        <v>955804</v>
      </c>
      <c r="C64" s="1" t="s">
        <v>234</v>
      </c>
      <c r="D64" s="1" t="s">
        <v>235</v>
      </c>
      <c r="E64" s="2" t="s">
        <v>236</v>
      </c>
      <c r="F64" s="2" t="s">
        <v>237</v>
      </c>
      <c r="G64" s="2">
        <v>0</v>
      </c>
      <c r="H64" s="2">
        <v>0</v>
      </c>
      <c r="I64" s="1">
        <v>0</v>
      </c>
      <c r="J64" s="3" t="s">
        <v>19</v>
      </c>
      <c r="K64" s="2" t="str">
        <f>J64*8729.72</f>
        <v>0</v>
      </c>
      <c r="L64" s="5"/>
    </row>
    <row r="65" spans="1:12" outlineLevel="2">
      <c r="A65" s="8" t="s">
        <v>238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885128</v>
      </c>
      <c r="C66" s="1" t="s">
        <v>239</v>
      </c>
      <c r="D66" s="1" t="s">
        <v>240</v>
      </c>
      <c r="E66" s="2" t="s">
        <v>241</v>
      </c>
      <c r="F66" s="2" t="s">
        <v>242</v>
      </c>
      <c r="G66" s="2" t="s">
        <v>17</v>
      </c>
      <c r="H66" s="2">
        <v>0</v>
      </c>
      <c r="I66" s="1">
        <v>0</v>
      </c>
      <c r="J66" s="3" t="s">
        <v>19</v>
      </c>
      <c r="K66" s="2" t="str">
        <f>J66*1811.01</f>
        <v>0</v>
      </c>
      <c r="L66" s="5"/>
    </row>
    <row r="67" spans="1:12" customHeight="1" ht="105" outlineLevel="4">
      <c r="A67" s="1"/>
      <c r="B67" s="1">
        <v>885129</v>
      </c>
      <c r="C67" s="1" t="s">
        <v>243</v>
      </c>
      <c r="D67" s="1" t="s">
        <v>244</v>
      </c>
      <c r="E67" s="2" t="s">
        <v>245</v>
      </c>
      <c r="F67" s="2" t="s">
        <v>246</v>
      </c>
      <c r="G67" s="2">
        <v>4</v>
      </c>
      <c r="H67" s="2">
        <v>0</v>
      </c>
      <c r="I67" s="1">
        <v>0</v>
      </c>
      <c r="J67" s="3" t="s">
        <v>19</v>
      </c>
      <c r="K67" s="2" t="str">
        <f>J67*1985.87</f>
        <v>0</v>
      </c>
      <c r="L6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  <mergeCell ref="A65:K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2026-08-11T05:52:39+03:00</dcterms:created>
  <dcterms:modified xsi:type="dcterms:W3CDTF">2026-08-11T05:52:39+03:00</dcterms:modified>
  <dc:title>Untitled Spreadsheet</dc:title>
  <dc:description/>
  <dc:subject/>
  <cp:keywords/>
  <cp:category/>
</cp:coreProperties>
</file>