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<sst xmlns="http://schemas.openxmlformats.org/spreadsheetml/2006/main" uniqueCount="175">
  <si>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</si>
  <si>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</si>
  <si>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</si>
  <si>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</si>
  <si>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</si>
  <si>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</si>
  <si>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</si>
  <si>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</si>
  <si>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</si>
  <si>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</si>
  <si>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</si>
  <si>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самоочищающиеся</t>
  </si>
  <si>
    <t>Фильтра самоочищающиеся VALTEC</t>
  </si>
  <si>
    <t>VLC-424001</t>
  </si>
  <si>
    <t>VT.389.N.04</t>
  </si>
  <si>
    <t>Фильтр промывной (самоочищающийся) 1/2" с манометром (1 /36шт)</t>
  </si>
  <si>
    <t>1 381.00 руб.</t>
  </si>
  <si>
    <t>&gt;500</t>
  </si>
  <si>
    <t>шт</t>
  </si>
  <si>
    <t>VLC-424002</t>
  </si>
  <si>
    <t>VT.389.N.05</t>
  </si>
  <si>
    <t>Фильтр промывной (самоочищающийся) 3/4" с манометром (1 /24шт)</t>
  </si>
  <si>
    <t>2 177.00 руб.</t>
  </si>
  <si>
    <t>&gt;100</t>
  </si>
  <si>
    <t>VLC-424003</t>
  </si>
  <si>
    <t>VT.389.N.06</t>
  </si>
  <si>
    <t>Фильтр промывной (самоочищающийся) 1" с манометром (1 /12шт)</t>
  </si>
  <si>
    <t>3 756.00 руб.</t>
  </si>
  <si>
    <t>Фильтра самоочищающиеся VIEIR</t>
  </si>
  <si>
    <t>FIO-160001</t>
  </si>
  <si>
    <t>JH151</t>
  </si>
  <si>
    <t>фильтр самоочищ. с маном. 1/2" для гор. воды лат. корпус VR (1/10шт)</t>
  </si>
  <si>
    <t>2 429.09 руб.</t>
  </si>
  <si>
    <t>FIO-160002</t>
  </si>
  <si>
    <t>JH153</t>
  </si>
  <si>
    <t>фильтр самоочищ. с маном. 3/4" для гор. воды лат. корпус VR (1/10шт)</t>
  </si>
  <si>
    <t>4 075.75 руб.</t>
  </si>
  <si>
    <t>FIO-160003</t>
  </si>
  <si>
    <t>JH155</t>
  </si>
  <si>
    <t>фильтр самоочищ. с маном. 1" для гор. воды лат. корпус VR (1/10шт)</t>
  </si>
  <si>
    <t>4 411.93 руб.</t>
  </si>
  <si>
    <t>&gt;10</t>
  </si>
  <si>
    <t>FIO-160004</t>
  </si>
  <si>
    <t>JC152</t>
  </si>
  <si>
    <t>фильтр самоочищ. с маном. 1/2" для хол. воды прозрач. корпус VR (1/10шт)</t>
  </si>
  <si>
    <t>2 085.48 руб.</t>
  </si>
  <si>
    <t>FIO-160005</t>
  </si>
  <si>
    <t>JC154</t>
  </si>
  <si>
    <t>фильтр самоочищ. с маном. 3/4" для хол. воды прозрач. корпус VR (1/10шт)</t>
  </si>
  <si>
    <t>3 221.93 руб.</t>
  </si>
  <si>
    <t>FIO-160006</t>
  </si>
  <si>
    <t>JC156</t>
  </si>
  <si>
    <t>фильтр самоочищ. с маном. 1" для хол. воды прозрач. корпус VR (1/10шт)</t>
  </si>
  <si>
    <t>3 687.51 руб.</t>
  </si>
  <si>
    <t>FIO-160007</t>
  </si>
  <si>
    <t>JH157</t>
  </si>
  <si>
    <t>фильтр самоочищ. с рег. давления и манометром 1/2" для гор. воды лат.корпус VR (1/10шт)</t>
  </si>
  <si>
    <t>3 279.94 руб.</t>
  </si>
  <si>
    <t>FIO-160008</t>
  </si>
  <si>
    <t>JH159</t>
  </si>
  <si>
    <t>фильтр самоочищ. с рег. давления и манометром 3/4" для гор. воды лат.корпус VR (1/10шт)</t>
  </si>
  <si>
    <t>5 057.50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</si>
  <si>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</si>
  <si>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</si>
  <si>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</si>
  <si>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3 055.33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</si>
  <si>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</si>
  <si>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</si>
  <si>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</si>
  <si>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4 458.04 руб.</t>
  </si>
  <si>
    <t>FIO-160011</t>
  </si>
  <si>
    <t>JH147</t>
  </si>
  <si>
    <t>фильтр самоочищ. свобод. вращения с манометром 1/2" для гор. воды лат.корпус VR (1/1</t>
  </si>
  <si>
    <t>2 979.46 руб.</t>
  </si>
  <si>
    <t>FIO-160012</t>
  </si>
  <si>
    <t>JC148</t>
  </si>
  <si>
    <t xml:space="preserve">фильтр самоочищ. свобод. вращения с манометром 1/2" для хол. воды прозрач.корпус VR </t>
  </si>
  <si>
    <t>2 768.24 руб.</t>
  </si>
  <si>
    <t>FIO-160013</t>
  </si>
  <si>
    <t>VR203</t>
  </si>
  <si>
    <t>сетка для самоочищающегося фильтра VR (1/100шт)</t>
  </si>
  <si>
    <t>84.79 руб.</t>
  </si>
  <si>
    <t>FIO-160014</t>
  </si>
  <si>
    <t>JH157-N</t>
  </si>
  <si>
    <t>Фильтр с регулятором давления и манометром 1/2" для горя. воды НИКЕЛЬ "ViEiR" (10/1шт)</t>
  </si>
  <si>
    <t>3 977.58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</si>
  <si>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</si>
  <si>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</si>
  <si>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</si>
  <si>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3 101.44 руб.</t>
  </si>
  <si>
    <t>VER-000211</t>
  </si>
  <si>
    <t>VP162</t>
  </si>
  <si>
    <t>Фильтр поворотный механической очистки с манометром "VER-PRO"(12/1шт)</t>
  </si>
  <si>
    <t>3 744.04 руб.</t>
  </si>
  <si>
    <t>VER-000212</t>
  </si>
  <si>
    <t>VP163</t>
  </si>
  <si>
    <t>Фильтр механической очистки с манометром "VER-PRO" (12/1шт)</t>
  </si>
  <si>
    <t>2 725.10 руб.</t>
  </si>
  <si>
    <t>VER-000540</t>
  </si>
  <si>
    <t>JH161</t>
  </si>
  <si>
    <t>Фильтр с регулятором давления и манометром для горячей воды 3/4" "VIEIR" (15/1шт)</t>
  </si>
  <si>
    <t>3 678.59 руб.</t>
  </si>
  <si>
    <t>VER-000541</t>
  </si>
  <si>
    <t>JC162</t>
  </si>
  <si>
    <t>Фильтр с регулятором давления и манометром для холодной воды 3/4" "VIEIR" (15/1шт)</t>
  </si>
  <si>
    <t>3 503.06 руб.</t>
  </si>
  <si>
    <t>VER-000542</t>
  </si>
  <si>
    <t>JH153-N</t>
  </si>
  <si>
    <t>Фильтр с манометром 3/4" для горячей воды "VIEIR" (8/1шт)</t>
  </si>
  <si>
    <t>4 132.28 руб.</t>
  </si>
  <si>
    <t>VER-000543</t>
  </si>
  <si>
    <t>JH155-N</t>
  </si>
  <si>
    <t>Фильтр с манометром 1" для горячей воды "VIEIR" (8/1шт)</t>
  </si>
  <si>
    <t>4 517.54 руб.</t>
  </si>
  <si>
    <t>VER-000544</t>
  </si>
  <si>
    <t>JC152-N</t>
  </si>
  <si>
    <t>Фильтр с манометром 1/2" для холодной воды "VIEIR" (15/1шт)</t>
  </si>
  <si>
    <t>2 115.23 руб.</t>
  </si>
  <si>
    <t>VER-000644</t>
  </si>
  <si>
    <t>JH151-N</t>
  </si>
  <si>
    <t>Фильтр с манометром 1/2" для горячей воды, никелерованный "VIEIR" (15/1шт)</t>
  </si>
  <si>
    <t>2 481.15 руб.</t>
  </si>
  <si>
    <t>VER-000645</t>
  </si>
  <si>
    <t>JC156-N</t>
  </si>
  <si>
    <t>Фильтр с манометром 1" для холодной воды, прозрачный, никель "VIEIR" (8/1шт)</t>
  </si>
  <si>
    <t>3 735.11 руб.</t>
  </si>
  <si>
    <t>VER-000935</t>
  </si>
  <si>
    <t>JC154-N</t>
  </si>
  <si>
    <t>Фильтр с манометром 3/4" для холодной воды, никелерованный "VIEIR" (8/1шт)</t>
  </si>
  <si>
    <t>3 245.73 руб.</t>
  </si>
  <si>
    <t>VER-001405</t>
  </si>
  <si>
    <t>JC164</t>
  </si>
  <si>
    <t>Фильтр с регулятором давления и манометром для холодной воды 1" (9/1шт)</t>
  </si>
  <si>
    <t>4 672.24 руб.</t>
  </si>
  <si>
    <t>VER-001406</t>
  </si>
  <si>
    <t>JH165</t>
  </si>
  <si>
    <t>Фильтр с регулятором давления и манометром для горячей воды 1" (9/1шт)</t>
  </si>
  <si>
    <t>4 978.66 руб.</t>
  </si>
  <si>
    <t>VER-001407</t>
  </si>
  <si>
    <t>VP166-3</t>
  </si>
  <si>
    <t>Фильтр с манометром и магнитной вставкой 1/2" (12/1шт)</t>
  </si>
  <si>
    <t>3 104.41 руб.</t>
  </si>
  <si>
    <t>VER-001408</t>
  </si>
  <si>
    <t>VP166-4</t>
  </si>
  <si>
    <t>Фильтр с манометром и магнитной вставкой 3/4" (12/1шт)</t>
  </si>
  <si>
    <t>3 483.73 руб.</t>
  </si>
  <si>
    <t>VER-001409</t>
  </si>
  <si>
    <t>VP166-5</t>
  </si>
  <si>
    <t>Фильтр с манометром и магнитной вставкой 1" (12/1шт)</t>
  </si>
  <si>
    <t>3 085.08 руб.</t>
  </si>
  <si>
    <t>VER-001410</t>
  </si>
  <si>
    <t>VP167</t>
  </si>
  <si>
    <t>Фильтр механической очистки с манометром 1" (12/1шт)</t>
  </si>
  <si>
    <t>2 769.73 руб.</t>
  </si>
  <si>
    <t>VER-001411</t>
  </si>
  <si>
    <t>VP168</t>
  </si>
  <si>
    <t>Фильтр механической очистки с манометром 3/4" (12/1шт)</t>
  </si>
  <si>
    <t>2 899.14 руб.</t>
  </si>
  <si>
    <t>VER-001412</t>
  </si>
  <si>
    <t>VP169</t>
  </si>
  <si>
    <t>Фильтр поворотный механической очистки с манометром 3/4" (12/1шт)</t>
  </si>
  <si>
    <t>3 870.48 руб.</t>
  </si>
  <si>
    <t>VER-001413</t>
  </si>
  <si>
    <t>VR256</t>
  </si>
  <si>
    <t>Фильтр механической очистки с автоматической обратной промывкой (12/1шт)</t>
  </si>
  <si>
    <t>5 108.08 руб.</t>
  </si>
  <si>
    <t>Фильтра самоочищающиеся ZEGOR</t>
  </si>
  <si>
    <t>ZGR-000231</t>
  </si>
  <si>
    <t>GYP1</t>
  </si>
  <si>
    <t>Фильтр 1/2" самопромывной для холодной воды с манометром и американками (1/28шт)</t>
  </si>
  <si>
    <t>2 109.67 руб.</t>
  </si>
  <si>
    <t>ZGR-000232</t>
  </si>
  <si>
    <t>GYP2</t>
  </si>
  <si>
    <t>Фильтр 3/4" самопромывной для холодной воды с манометром и американками (1/28шт)</t>
  </si>
  <si>
    <t>2 313.37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</si>
</sst>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a1_86a5_11e9_8101_003048fd731b_1b5db459_f93d_11ef_a6ea_047c1617b1431.jpeg"/><Relationship Id="rId2" Type="http://schemas.openxmlformats.org/officeDocument/2006/relationships/image" Target="../media/83e7faa4_86a5_11e9_8101_003048fd731b_1b5db45d_f93d_11ef_a6ea_047c1617b1432.jpeg"/><Relationship Id="rId3" Type="http://schemas.openxmlformats.org/officeDocument/2006/relationships/image" Target="../media/83e7faa7_86a5_11e9_8101_003048fd731b_1b5db461_f93d_11ef_a6ea_047c1617b1433.jpeg"/><Relationship Id="rId4" Type="http://schemas.openxmlformats.org/officeDocument/2006/relationships/image" Target="../media/dab7a689_3767_11ea_810f_003048fd731b_a44f70be_a58a_11ee_a526_047c1617b1434.jpeg"/><Relationship Id="rId5" Type="http://schemas.openxmlformats.org/officeDocument/2006/relationships/image" Target="../media/dab7a68b_3767_11ea_810f_003048fd731b_a44f70bf_a58a_11ee_a526_047c1617b1435.jpeg"/><Relationship Id="rId6" Type="http://schemas.openxmlformats.org/officeDocument/2006/relationships/image" Target="../media/dab7a68d_3767_11ea_810f_003048fd731b_a44f70c0_a58a_11ee_a526_047c1617b1436.jpeg"/><Relationship Id="rId7" Type="http://schemas.openxmlformats.org/officeDocument/2006/relationships/image" Target="../media/dab7a68f_3767_11ea_810f_003048fd731b_a44f70b8_a58a_11ee_a526_047c1617b1437.jpeg"/><Relationship Id="rId8" Type="http://schemas.openxmlformats.org/officeDocument/2006/relationships/image" Target="../media/dab7a691_3767_11ea_810f_003048fd731b_a44f70b9_a58a_11ee_a526_047c1617b1438.jpeg"/><Relationship Id="rId9" Type="http://schemas.openxmlformats.org/officeDocument/2006/relationships/image" Target="../media/dab7a693_3767_11ea_810f_003048fd731b_a44f70ba_a58a_11ee_a526_047c1617b1439.jpeg"/><Relationship Id="rId10" Type="http://schemas.openxmlformats.org/officeDocument/2006/relationships/image" Target="../media/dab7a695_3767_11ea_810f_003048fd731b_a44f70c1_a58a_11ee_a526_047c1617b14310.jpeg"/><Relationship Id="rId11" Type="http://schemas.openxmlformats.org/officeDocument/2006/relationships/image" Target="../media/dab7a697_3767_11ea_810f_003048fd731b_a44f70c2_a58a_11ee_a526_047c1617b14311.jpeg"/><Relationship Id="rId12" Type="http://schemas.openxmlformats.org/officeDocument/2006/relationships/image" Target="../media/dab7a699_3767_11ea_810f_003048fd731b_1b5db46c_f93d_11ef_a6ea_047c1617b14312.jpeg"/><Relationship Id="rId13" Type="http://schemas.openxmlformats.org/officeDocument/2006/relationships/image" Target="../media/dab7a69b_3767_11ea_810f_003048fd731b_a44f70bc_a58a_11ee_a526_047c1617b14313.jpeg"/><Relationship Id="rId14" Type="http://schemas.openxmlformats.org/officeDocument/2006/relationships/image" Target="../media/dab7a69d_3767_11ea_810f_003048fd731b_a44f70bd_a58a_11ee_a526_047c1617b14314.jpeg"/><Relationship Id="rId15" Type="http://schemas.openxmlformats.org/officeDocument/2006/relationships/image" Target="../media/dab7a69f_3767_11ea_810f_003048fd731b_1b5db465_f93d_11ef_a6ea_047c1617b14315.jpeg"/><Relationship Id="rId16" Type="http://schemas.openxmlformats.org/officeDocument/2006/relationships/image" Target="../media/dab7a6a1_3767_11ea_810f_003048fd731b_a44f70c7_a58a_11ee_a526_047c1617b14316.jpeg"/><Relationship Id="rId17" Type="http://schemas.openxmlformats.org/officeDocument/2006/relationships/image" Target="../media/0b44dd49_0c78_11ec_8321_003048fd731b_1b5db475_f93d_11ef_a6ea_047c1617b14317.jpeg"/><Relationship Id="rId18" Type="http://schemas.openxmlformats.org/officeDocument/2006/relationships/image" Target="../media/0b44dd4b_0c78_11ec_8321_003048fd731b_1b5db46d_f93d_11ef_a6ea_047c1617b14318.jpeg"/><Relationship Id="rId19" Type="http://schemas.openxmlformats.org/officeDocument/2006/relationships/image" Target="../media/d0d91a75_7762_11ec_a212_00259070b487_a44f70c4_a58a_11ee_a526_047c1617b14319.jpeg"/><Relationship Id="rId20" Type="http://schemas.openxmlformats.org/officeDocument/2006/relationships/image" Target="../media/d0d91a77_7762_11ec_a212_00259070b487_a44f70c5_a58a_11ee_a526_047c1617b14320.jpeg"/><Relationship Id="rId21" Type="http://schemas.openxmlformats.org/officeDocument/2006/relationships/image" Target="../media/e3f40c12_5308_11ee_a4bb_047c1617b143_6b95d443_5a46_11f0_a775_047c1617b14321.jpeg"/><Relationship Id="rId22" Type="http://schemas.openxmlformats.org/officeDocument/2006/relationships/image" Target="../media/e3f40c14_5308_11ee_a4bb_047c1617b143_1b5db471_f93d_11ef_a6ea_047c1617b14322.jpeg"/><Relationship Id="rId23" Type="http://schemas.openxmlformats.org/officeDocument/2006/relationships/image" Target="../media/e3f40c16_5308_11ee_a4bb_047c1617b143_6b95d43d_5a46_11f0_a775_047c1617b14323.jpeg"/><Relationship Id="rId24" Type="http://schemas.openxmlformats.org/officeDocument/2006/relationships/image" Target="../media/e3f40c18_5308_11ee_a4bb_047c1617b143_6b95d440_5a46_11f0_a775_047c1617b14324.jpeg"/><Relationship Id="rId25" Type="http://schemas.openxmlformats.org/officeDocument/2006/relationships/image" Target="../media/e3f40c1a_5308_11ee_a4bb_047c1617b143_1b5db466_f93d_11ef_a6ea_047c1617b14325.jpeg"/><Relationship Id="rId26" Type="http://schemas.openxmlformats.org/officeDocument/2006/relationships/image" Target="../media/d882db0c_72af_11ee_a4e3_047c1617b143_6b95d43a_5a46_11f0_a775_047c1617b14326.jpeg"/><Relationship Id="rId27" Type="http://schemas.openxmlformats.org/officeDocument/2006/relationships/image" Target="../media/d882db0e_72af_11ee_a4e3_047c1617b143_1b5db469_f93d_11ef_a6ea_047c1617b14327.jpeg"/><Relationship Id="rId28" Type="http://schemas.openxmlformats.org/officeDocument/2006/relationships/image" Target="../media/1f13c3ff_37d2_11ef_a5e9_047c1617b143_14e1e153_f93d_11ef_a6ea_047c1617b14328.jpeg"/><Relationship Id="rId29" Type="http://schemas.openxmlformats.org/officeDocument/2006/relationships/image" Target="../media/9182be46_eeb6_11ef_a6dd_047c1617b143_781c63fd_5a46_11f0_a775_047c1617b14329.jpeg"/><Relationship Id="rId30" Type="http://schemas.openxmlformats.org/officeDocument/2006/relationships/image" Target="../media/9182be48_eeb6_11ef_a6dd_047c1617b143_781c63fe_5a46_11f0_a775_047c1617b14330.jpeg"/><Relationship Id="rId31" Type="http://schemas.openxmlformats.org/officeDocument/2006/relationships/image" Target="../media/9182be4a_eeb6_11ef_a6dd_047c1617b143_781c6411_5a46_11f0_a775_047c1617b14331.jpeg"/><Relationship Id="rId32" Type="http://schemas.openxmlformats.org/officeDocument/2006/relationships/image" Target="../media/9182be4c_eeb6_11ef_a6dd_047c1617b143_781c6412_5a46_11f0_a775_047c1617b14332.jpeg"/><Relationship Id="rId33" Type="http://schemas.openxmlformats.org/officeDocument/2006/relationships/image" Target="../media/9182be4e_eeb6_11ef_a6dd_047c1617b143_781c6413_5a46_11f0_a775_047c1617b14333.jpeg"/><Relationship Id="rId34" Type="http://schemas.openxmlformats.org/officeDocument/2006/relationships/image" Target="../media/9182be50_eeb6_11ef_a6dd_047c1617b143_2ab4f5cc_0c49_11f0_a705_047c1617b14334.jpeg"/><Relationship Id="rId35" Type="http://schemas.openxmlformats.org/officeDocument/2006/relationships/image" Target="../media/9182be52_eeb6_11ef_a6dd_047c1617b143_781c6414_5a46_11f0_a775_047c1617b14335.jpeg"/><Relationship Id="rId36" Type="http://schemas.openxmlformats.org/officeDocument/2006/relationships/image" Target="../media/9182be54_eeb6_11ef_a6dd_047c1617b143_781c6415_5a46_11f0_a775_047c1617b14336.jpeg"/><Relationship Id="rId37" Type="http://schemas.openxmlformats.org/officeDocument/2006/relationships/image" Target="../media/9182be56_eeb6_11ef_a6dd_047c1617b143_2ab4f5cd_0c49_11f0_a705_047c1617b14337.jpeg"/><Relationship Id="rId38" Type="http://schemas.openxmlformats.org/officeDocument/2006/relationships/image" Target="../media/856efa73_cb53_11ef_a6b0_047c1617b143_14e1e0ae_f93d_11ef_a6ea_047c1617b14338.jpeg"/><Relationship Id="rId39" Type="http://schemas.openxmlformats.org/officeDocument/2006/relationships/image" Target="../media/856efa75_cb53_11ef_a6b0_047c1617b143_14e1e0af_f93d_11ef_a6ea_047c1617b1433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818862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J5*1381.00</f>
        <v>0</v>
      </c>
      <c r="L5" s="5"/>
    </row>
    <row r="6" spans="1:12" customHeight="1" ht="105" outlineLevel="4">
      <c r="A6" s="1"/>
      <c r="B6" s="1">
        <v>818863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5</v>
      </c>
      <c r="H6" s="2" t="s">
        <v>23</v>
      </c>
      <c r="I6" s="1">
        <v>0</v>
      </c>
      <c r="J6" s="3" t="s">
        <v>18</v>
      </c>
      <c r="K6" s="2" t="str">
        <f>J6*2177.00</f>
        <v>0</v>
      </c>
      <c r="L6" s="5"/>
    </row>
    <row r="7" spans="1:12" customHeight="1" ht="105" outlineLevel="4">
      <c r="A7" s="1"/>
      <c r="B7" s="1">
        <v>818864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3</v>
      </c>
      <c r="H7" s="2" t="s">
        <v>23</v>
      </c>
      <c r="I7" s="1">
        <v>0</v>
      </c>
      <c r="J7" s="3" t="s">
        <v>18</v>
      </c>
      <c r="K7" s="2" t="str">
        <f>J7*3756.00</f>
        <v>0</v>
      </c>
      <c r="L7" s="5"/>
    </row>
    <row r="8" spans="1:12" outlineLevel="2">
      <c r="A8" s="8" t="s">
        <v>28</v>
      </c>
      <c r="B8" s="8"/>
      <c r="C8" s="8"/>
      <c r="D8" s="8"/>
      <c r="E8" s="8"/>
      <c r="F8" s="8"/>
      <c r="G8" s="8"/>
      <c r="H8" s="8"/>
      <c r="I8" s="8"/>
      <c r="J8" s="8"/>
      <c r="K8" s="8"/>
      <c r="L8" s="5"/>
    </row>
    <row r="9" spans="1:12" customHeight="1" ht="105" outlineLevel="4">
      <c r="A9" s="1"/>
      <c r="B9" s="1">
        <v>824574</v>
      </c>
      <c r="C9" s="1" t="s">
        <v>29</v>
      </c>
      <c r="D9" s="1" t="s">
        <v>30</v>
      </c>
      <c r="E9" s="2" t="s">
        <v>31</v>
      </c>
      <c r="F9" s="2" t="s">
        <v>32</v>
      </c>
      <c r="G9" s="2">
        <v>7</v>
      </c>
      <c r="H9" s="2">
        <v>0</v>
      </c>
      <c r="I9" s="1">
        <v>0</v>
      </c>
      <c r="J9" s="3" t="s">
        <v>18</v>
      </c>
      <c r="K9" s="2" t="str">
        <f>J9*2429.09</f>
        <v>0</v>
      </c>
      <c r="L9" s="5"/>
    </row>
    <row r="10" spans="1:12" customHeight="1" ht="105" outlineLevel="4">
      <c r="A10" s="1"/>
      <c r="B10" s="1">
        <v>824575</v>
      </c>
      <c r="C10" s="1" t="s">
        <v>33</v>
      </c>
      <c r="D10" s="1" t="s">
        <v>34</v>
      </c>
      <c r="E10" s="2" t="s">
        <v>35</v>
      </c>
      <c r="F10" s="2" t="s">
        <v>36</v>
      </c>
      <c r="G10" s="2">
        <v>10</v>
      </c>
      <c r="H10" s="2">
        <v>0</v>
      </c>
      <c r="I10" s="1">
        <v>0</v>
      </c>
      <c r="J10" s="3" t="s">
        <v>18</v>
      </c>
      <c r="K10" s="2" t="str">
        <f>J10*4075.75</f>
        <v>0</v>
      </c>
      <c r="L10" s="5"/>
    </row>
    <row r="11" spans="1:12" customHeight="1" ht="105" outlineLevel="4">
      <c r="A11" s="1"/>
      <c r="B11" s="1">
        <v>824576</v>
      </c>
      <c r="C11" s="1" t="s">
        <v>37</v>
      </c>
      <c r="D11" s="1" t="s">
        <v>38</v>
      </c>
      <c r="E11" s="2" t="s">
        <v>39</v>
      </c>
      <c r="F11" s="2" t="s">
        <v>40</v>
      </c>
      <c r="G11" s="2" t="s">
        <v>41</v>
      </c>
      <c r="H11" s="2">
        <v>0</v>
      </c>
      <c r="I11" s="1">
        <v>0</v>
      </c>
      <c r="J11" s="3" t="s">
        <v>18</v>
      </c>
      <c r="K11" s="2" t="str">
        <f>J11*4411.93</f>
        <v>0</v>
      </c>
      <c r="L11" s="5"/>
    </row>
    <row r="12" spans="1:12" customHeight="1" ht="105" outlineLevel="4">
      <c r="A12" s="1"/>
      <c r="B12" s="1">
        <v>824577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4</v>
      </c>
      <c r="H12" s="2">
        <v>0</v>
      </c>
      <c r="I12" s="1">
        <v>0</v>
      </c>
      <c r="J12" s="3" t="s">
        <v>18</v>
      </c>
      <c r="K12" s="2" t="str">
        <f>J12*2085.48</f>
        <v>0</v>
      </c>
      <c r="L12" s="5"/>
    </row>
    <row r="13" spans="1:12" customHeight="1" ht="105" outlineLevel="4">
      <c r="A13" s="1"/>
      <c r="B13" s="1">
        <v>824578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8</v>
      </c>
      <c r="H13" s="2">
        <v>0</v>
      </c>
      <c r="I13" s="1">
        <v>0</v>
      </c>
      <c r="J13" s="3" t="s">
        <v>18</v>
      </c>
      <c r="K13" s="2" t="str">
        <f>J13*3221.93</f>
        <v>0</v>
      </c>
      <c r="L13" s="5"/>
    </row>
    <row r="14" spans="1:12" customHeight="1" ht="105" outlineLevel="4">
      <c r="A14" s="1"/>
      <c r="B14" s="1">
        <v>824579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5</v>
      </c>
      <c r="H14" s="2">
        <v>0</v>
      </c>
      <c r="I14" s="1">
        <v>0</v>
      </c>
      <c r="J14" s="3" t="s">
        <v>18</v>
      </c>
      <c r="K14" s="2" t="str">
        <f>J14*3687.51</f>
        <v>0</v>
      </c>
      <c r="L14" s="5"/>
    </row>
    <row r="15" spans="1:12" customHeight="1" ht="105" outlineLevel="4">
      <c r="A15" s="1"/>
      <c r="B15" s="1">
        <v>824580</v>
      </c>
      <c r="C15" s="1" t="s">
        <v>54</v>
      </c>
      <c r="D15" s="1" t="s">
        <v>55</v>
      </c>
      <c r="E15" s="2" t="s">
        <v>56</v>
      </c>
      <c r="F15" s="2" t="s">
        <v>57</v>
      </c>
      <c r="G15" s="2">
        <v>2</v>
      </c>
      <c r="H15" s="2">
        <v>0</v>
      </c>
      <c r="I15" s="1">
        <v>0</v>
      </c>
      <c r="J15" s="3" t="s">
        <v>18</v>
      </c>
      <c r="K15" s="2" t="str">
        <f>J15*3279.94</f>
        <v>0</v>
      </c>
      <c r="L15" s="5"/>
    </row>
    <row r="16" spans="1:12" customHeight="1" ht="105" outlineLevel="4">
      <c r="A16" s="1"/>
      <c r="B16" s="1">
        <v>824581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1</v>
      </c>
      <c r="H16" s="2">
        <v>0</v>
      </c>
      <c r="I16" s="1">
        <v>0</v>
      </c>
      <c r="J16" s="3" t="s">
        <v>18</v>
      </c>
      <c r="K16" s="2" t="str">
        <f>J16*5057.50</f>
        <v>0</v>
      </c>
      <c r="L16" s="5"/>
    </row>
    <row r="17" spans="1:12" customHeight="1" ht="105" outlineLevel="4">
      <c r="A17" s="1"/>
      <c r="B17" s="1">
        <v>824582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1</v>
      </c>
      <c r="H17" s="2">
        <v>0</v>
      </c>
      <c r="I17" s="1">
        <v>0</v>
      </c>
      <c r="J17" s="3" t="s">
        <v>18</v>
      </c>
      <c r="K17" s="2" t="str">
        <f>J17*3055.33</f>
        <v>0</v>
      </c>
      <c r="L17" s="5"/>
    </row>
    <row r="18" spans="1:12" customHeight="1" ht="105" outlineLevel="4">
      <c r="A18" s="1"/>
      <c r="B18" s="1">
        <v>824583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0</v>
      </c>
      <c r="H18" s="2">
        <v>0</v>
      </c>
      <c r="I18" s="1">
        <v>0</v>
      </c>
      <c r="J18" s="3" t="s">
        <v>18</v>
      </c>
      <c r="K18" s="2" t="str">
        <f>J18*4458.04</f>
        <v>0</v>
      </c>
      <c r="L18" s="5"/>
    </row>
    <row r="19" spans="1:12" customHeight="1" ht="105" outlineLevel="4">
      <c r="A19" s="1"/>
      <c r="B19" s="1">
        <v>824584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2</v>
      </c>
      <c r="H19" s="2">
        <v>0</v>
      </c>
      <c r="I19" s="1">
        <v>0</v>
      </c>
      <c r="J19" s="3" t="s">
        <v>18</v>
      </c>
      <c r="K19" s="2" t="str">
        <f>J19*2979.46</f>
        <v>0</v>
      </c>
      <c r="L19" s="5"/>
    </row>
    <row r="20" spans="1:12" customHeight="1" ht="105" outlineLevel="4">
      <c r="A20" s="1"/>
      <c r="B20" s="1">
        <v>824585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1</v>
      </c>
      <c r="H20" s="2">
        <v>0</v>
      </c>
      <c r="I20" s="1">
        <v>0</v>
      </c>
      <c r="J20" s="3" t="s">
        <v>18</v>
      </c>
      <c r="K20" s="2" t="str">
        <f>J20*2768.24</f>
        <v>0</v>
      </c>
      <c r="L20" s="5"/>
    </row>
    <row r="21" spans="1:12" customHeight="1" ht="105" outlineLevel="4">
      <c r="A21" s="1"/>
      <c r="B21" s="1">
        <v>824586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41</v>
      </c>
      <c r="H21" s="2">
        <v>0</v>
      </c>
      <c r="I21" s="1">
        <v>0</v>
      </c>
      <c r="J21" s="3" t="s">
        <v>18</v>
      </c>
      <c r="K21" s="2" t="str">
        <f>J21*84.79</f>
        <v>0</v>
      </c>
      <c r="L21" s="5"/>
    </row>
    <row r="22" spans="1:12" customHeight="1" ht="105" outlineLevel="4">
      <c r="A22" s="1"/>
      <c r="B22" s="1">
        <v>837118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5</v>
      </c>
      <c r="H22" s="2">
        <v>0</v>
      </c>
      <c r="I22" s="1">
        <v>0</v>
      </c>
      <c r="J22" s="3" t="s">
        <v>18</v>
      </c>
      <c r="K22" s="2" t="str">
        <f>J22*3977.58</f>
        <v>0</v>
      </c>
      <c r="L22" s="5"/>
    </row>
    <row r="23" spans="1:12" customHeight="1" ht="105" outlineLevel="4">
      <c r="A23" s="1"/>
      <c r="B23" s="1">
        <v>837119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4</v>
      </c>
      <c r="H23" s="2">
        <v>0</v>
      </c>
      <c r="I23" s="1">
        <v>0</v>
      </c>
      <c r="J23" s="3" t="s">
        <v>18</v>
      </c>
      <c r="K23" s="2" t="str">
        <f>J23*3101.44</f>
        <v>0</v>
      </c>
      <c r="L23" s="5"/>
    </row>
    <row r="24" spans="1:12" customHeight="1" ht="105" outlineLevel="4">
      <c r="A24" s="1"/>
      <c r="B24" s="1">
        <v>839812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10</v>
      </c>
      <c r="H24" s="2">
        <v>0</v>
      </c>
      <c r="I24" s="1">
        <v>0</v>
      </c>
      <c r="J24" s="3" t="s">
        <v>18</v>
      </c>
      <c r="K24" s="2" t="str">
        <f>J24*3744.04</f>
        <v>0</v>
      </c>
      <c r="L24" s="5"/>
    </row>
    <row r="25" spans="1:12" customHeight="1" ht="105" outlineLevel="4">
      <c r="A25" s="1"/>
      <c r="B25" s="1">
        <v>839813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4</v>
      </c>
      <c r="H25" s="2">
        <v>0</v>
      </c>
      <c r="I25" s="1">
        <v>0</v>
      </c>
      <c r="J25" s="3" t="s">
        <v>18</v>
      </c>
      <c r="K25" s="2" t="str">
        <f>J25*2725.10</f>
        <v>0</v>
      </c>
      <c r="L25" s="5"/>
    </row>
    <row r="26" spans="1:12" customHeight="1" ht="105" outlineLevel="4">
      <c r="A26" s="1"/>
      <c r="B26" s="1">
        <v>879957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0</v>
      </c>
      <c r="H26" s="2">
        <v>0</v>
      </c>
      <c r="I26" s="1">
        <v>0</v>
      </c>
      <c r="J26" s="3" t="s">
        <v>18</v>
      </c>
      <c r="K26" s="2" t="str">
        <f>J26*3678.59</f>
        <v>0</v>
      </c>
      <c r="L26" s="5"/>
    </row>
    <row r="27" spans="1:12" customHeight="1" ht="105" outlineLevel="4">
      <c r="A27" s="1"/>
      <c r="B27" s="1">
        <v>879958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0</v>
      </c>
      <c r="H27" s="2">
        <v>0</v>
      </c>
      <c r="I27" s="1">
        <v>0</v>
      </c>
      <c r="J27" s="3" t="s">
        <v>18</v>
      </c>
      <c r="K27" s="2" t="str">
        <f>J27*3503.06</f>
        <v>0</v>
      </c>
      <c r="L27" s="5"/>
    </row>
    <row r="28" spans="1:12" customHeight="1" ht="105" outlineLevel="4">
      <c r="A28" s="1"/>
      <c r="B28" s="1">
        <v>879959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0</v>
      </c>
      <c r="H28" s="2">
        <v>0</v>
      </c>
      <c r="I28" s="1">
        <v>0</v>
      </c>
      <c r="J28" s="3" t="s">
        <v>18</v>
      </c>
      <c r="K28" s="2" t="str">
        <f>J28*4132.28</f>
        <v>0</v>
      </c>
      <c r="L28" s="5"/>
    </row>
    <row r="29" spans="1:12" customHeight="1" ht="105" outlineLevel="4">
      <c r="A29" s="1"/>
      <c r="B29" s="1">
        <v>879960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10</v>
      </c>
      <c r="H29" s="2">
        <v>0</v>
      </c>
      <c r="I29" s="1">
        <v>0</v>
      </c>
      <c r="J29" s="3" t="s">
        <v>18</v>
      </c>
      <c r="K29" s="2" t="str">
        <f>J29*4517.54</f>
        <v>0</v>
      </c>
      <c r="L29" s="5"/>
    </row>
    <row r="30" spans="1:12" customHeight="1" ht="105" outlineLevel="4">
      <c r="A30" s="1"/>
      <c r="B30" s="1">
        <v>879961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0</v>
      </c>
      <c r="H30" s="2">
        <v>0</v>
      </c>
      <c r="I30" s="1">
        <v>0</v>
      </c>
      <c r="J30" s="3" t="s">
        <v>18</v>
      </c>
      <c r="K30" s="2" t="str">
        <f>J30*2115.23</f>
        <v>0</v>
      </c>
      <c r="L30" s="5"/>
    </row>
    <row r="31" spans="1:12" customHeight="1" ht="105" outlineLevel="4">
      <c r="A31" s="1"/>
      <c r="B31" s="1">
        <v>880054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10</v>
      </c>
      <c r="H31" s="2">
        <v>0</v>
      </c>
      <c r="I31" s="1">
        <v>0</v>
      </c>
      <c r="J31" s="3" t="s">
        <v>18</v>
      </c>
      <c r="K31" s="2" t="str">
        <f>J31*2481.15</f>
        <v>0</v>
      </c>
      <c r="L31" s="5"/>
    </row>
    <row r="32" spans="1:12" customHeight="1" ht="105" outlineLevel="4">
      <c r="A32" s="1"/>
      <c r="B32" s="1">
        <v>880055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10</v>
      </c>
      <c r="H32" s="2">
        <v>0</v>
      </c>
      <c r="I32" s="1">
        <v>0</v>
      </c>
      <c r="J32" s="3" t="s">
        <v>18</v>
      </c>
      <c r="K32" s="2" t="str">
        <f>J32*3735.11</f>
        <v>0</v>
      </c>
      <c r="L32" s="5"/>
    </row>
    <row r="33" spans="1:12" customHeight="1" ht="105" outlineLevel="4">
      <c r="A33" s="1"/>
      <c r="B33" s="1">
        <v>884660</v>
      </c>
      <c r="C33" s="1" t="s">
        <v>126</v>
      </c>
      <c r="D33" s="1" t="s">
        <v>127</v>
      </c>
      <c r="E33" s="2" t="s">
        <v>128</v>
      </c>
      <c r="F33" s="2" t="s">
        <v>129</v>
      </c>
      <c r="G33" s="2">
        <v>7</v>
      </c>
      <c r="H33" s="2">
        <v>0</v>
      </c>
      <c r="I33" s="1">
        <v>0</v>
      </c>
      <c r="J33" s="3" t="s">
        <v>18</v>
      </c>
      <c r="K33" s="2" t="str">
        <f>J33*3245.73</f>
        <v>0</v>
      </c>
      <c r="L33" s="5"/>
    </row>
    <row r="34" spans="1:12" customHeight="1" ht="105" outlineLevel="4">
      <c r="A34" s="1"/>
      <c r="B34" s="1">
        <v>886004</v>
      </c>
      <c r="C34" s="1" t="s">
        <v>130</v>
      </c>
      <c r="D34" s="1" t="s">
        <v>131</v>
      </c>
      <c r="E34" s="2" t="s">
        <v>132</v>
      </c>
      <c r="F34" s="2" t="s">
        <v>133</v>
      </c>
      <c r="G34" s="2">
        <v>2</v>
      </c>
      <c r="H34" s="2">
        <v>0</v>
      </c>
      <c r="I34" s="1">
        <v>0</v>
      </c>
      <c r="J34" s="3" t="s">
        <v>18</v>
      </c>
      <c r="K34" s="2" t="str">
        <f>J34*4672.24</f>
        <v>0</v>
      </c>
      <c r="L34" s="5"/>
    </row>
    <row r="35" spans="1:12" customHeight="1" ht="105" outlineLevel="4">
      <c r="A35" s="1"/>
      <c r="B35" s="1">
        <v>886005</v>
      </c>
      <c r="C35" s="1" t="s">
        <v>134</v>
      </c>
      <c r="D35" s="1" t="s">
        <v>135</v>
      </c>
      <c r="E35" s="2" t="s">
        <v>136</v>
      </c>
      <c r="F35" s="2" t="s">
        <v>137</v>
      </c>
      <c r="G35" s="2">
        <v>2</v>
      </c>
      <c r="H35" s="2">
        <v>0</v>
      </c>
      <c r="I35" s="1">
        <v>0</v>
      </c>
      <c r="J35" s="3" t="s">
        <v>18</v>
      </c>
      <c r="K35" s="2" t="str">
        <f>J35*4978.66</f>
        <v>0</v>
      </c>
      <c r="L35" s="5"/>
    </row>
    <row r="36" spans="1:12" customHeight="1" ht="105" outlineLevel="4">
      <c r="A36" s="1"/>
      <c r="B36" s="1">
        <v>886006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2</v>
      </c>
      <c r="H36" s="2">
        <v>0</v>
      </c>
      <c r="I36" s="1">
        <v>0</v>
      </c>
      <c r="J36" s="3" t="s">
        <v>18</v>
      </c>
      <c r="K36" s="2" t="str">
        <f>J36*3104.41</f>
        <v>0</v>
      </c>
      <c r="L36" s="5"/>
    </row>
    <row r="37" spans="1:12" customHeight="1" ht="105" outlineLevel="4">
      <c r="A37" s="1"/>
      <c r="B37" s="1">
        <v>886007</v>
      </c>
      <c r="C37" s="1" t="s">
        <v>142</v>
      </c>
      <c r="D37" s="1" t="s">
        <v>143</v>
      </c>
      <c r="E37" s="2" t="s">
        <v>144</v>
      </c>
      <c r="F37" s="2" t="s">
        <v>145</v>
      </c>
      <c r="G37" s="2">
        <v>2</v>
      </c>
      <c r="H37" s="2">
        <v>0</v>
      </c>
      <c r="I37" s="1">
        <v>0</v>
      </c>
      <c r="J37" s="3" t="s">
        <v>18</v>
      </c>
      <c r="K37" s="2" t="str">
        <f>J37*3483.73</f>
        <v>0</v>
      </c>
      <c r="L37" s="5"/>
    </row>
    <row r="38" spans="1:12" customHeight="1" ht="105" outlineLevel="4">
      <c r="A38" s="1"/>
      <c r="B38" s="1">
        <v>886008</v>
      </c>
      <c r="C38" s="1" t="s">
        <v>146</v>
      </c>
      <c r="D38" s="1" t="s">
        <v>147</v>
      </c>
      <c r="E38" s="2" t="s">
        <v>148</v>
      </c>
      <c r="F38" s="2" t="s">
        <v>149</v>
      </c>
      <c r="G38" s="2">
        <v>2</v>
      </c>
      <c r="H38" s="2">
        <v>0</v>
      </c>
      <c r="I38" s="1">
        <v>0</v>
      </c>
      <c r="J38" s="3" t="s">
        <v>18</v>
      </c>
      <c r="K38" s="2" t="str">
        <f>J38*3085.08</f>
        <v>0</v>
      </c>
      <c r="L38" s="5"/>
    </row>
    <row r="39" spans="1:12" customHeight="1" ht="105" outlineLevel="4">
      <c r="A39" s="1"/>
      <c r="B39" s="1">
        <v>886009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3</v>
      </c>
      <c r="H39" s="2">
        <v>0</v>
      </c>
      <c r="I39" s="1">
        <v>0</v>
      </c>
      <c r="J39" s="3" t="s">
        <v>18</v>
      </c>
      <c r="K39" s="2" t="str">
        <f>J39*2769.73</f>
        <v>0</v>
      </c>
      <c r="L39" s="5"/>
    </row>
    <row r="40" spans="1:12" customHeight="1" ht="105" outlineLevel="4">
      <c r="A40" s="1"/>
      <c r="B40" s="1">
        <v>886010</v>
      </c>
      <c r="C40" s="1" t="s">
        <v>154</v>
      </c>
      <c r="D40" s="1" t="s">
        <v>155</v>
      </c>
      <c r="E40" s="2" t="s">
        <v>156</v>
      </c>
      <c r="F40" s="2" t="s">
        <v>157</v>
      </c>
      <c r="G40" s="2">
        <v>3</v>
      </c>
      <c r="H40" s="2">
        <v>0</v>
      </c>
      <c r="I40" s="1">
        <v>0</v>
      </c>
      <c r="J40" s="3" t="s">
        <v>18</v>
      </c>
      <c r="K40" s="2" t="str">
        <f>J40*2899.14</f>
        <v>0</v>
      </c>
      <c r="L40" s="5"/>
    </row>
    <row r="41" spans="1:12" customHeight="1" ht="105" outlineLevel="4">
      <c r="A41" s="1"/>
      <c r="B41" s="1">
        <v>886011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3</v>
      </c>
      <c r="H41" s="2">
        <v>0</v>
      </c>
      <c r="I41" s="1">
        <v>0</v>
      </c>
      <c r="J41" s="3" t="s">
        <v>18</v>
      </c>
      <c r="K41" s="2" t="str">
        <f>J41*3870.48</f>
        <v>0</v>
      </c>
      <c r="L41" s="5"/>
    </row>
    <row r="42" spans="1:12" customHeight="1" ht="105" outlineLevel="4">
      <c r="A42" s="1"/>
      <c r="B42" s="1">
        <v>886012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4</v>
      </c>
      <c r="H42" s="2">
        <v>0</v>
      </c>
      <c r="I42" s="1">
        <v>0</v>
      </c>
      <c r="J42" s="3" t="s">
        <v>18</v>
      </c>
      <c r="K42" s="2" t="str">
        <f>J42*5108.08</f>
        <v>0</v>
      </c>
      <c r="L42" s="5"/>
    </row>
    <row r="43" spans="1:12" outlineLevel="2">
      <c r="A43" s="8" t="s">
        <v>166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customHeight="1" ht="105" outlineLevel="4">
      <c r="A44" s="1"/>
      <c r="B44" s="1">
        <v>885128</v>
      </c>
      <c r="C44" s="1" t="s">
        <v>167</v>
      </c>
      <c r="D44" s="1" t="s">
        <v>168</v>
      </c>
      <c r="E44" s="2" t="s">
        <v>169</v>
      </c>
      <c r="F44" s="2" t="s">
        <v>170</v>
      </c>
      <c r="G44" s="2">
        <v>8</v>
      </c>
      <c r="H44" s="2">
        <v>0</v>
      </c>
      <c r="I44" s="1">
        <v>0</v>
      </c>
      <c r="J44" s="3" t="s">
        <v>18</v>
      </c>
      <c r="K44" s="2" t="str">
        <f>J44*2109.67</f>
        <v>0</v>
      </c>
      <c r="L44" s="5"/>
    </row>
    <row r="45" spans="1:12" customHeight="1" ht="105" outlineLevel="4">
      <c r="A45" s="1"/>
      <c r="B45" s="1">
        <v>885129</v>
      </c>
      <c r="C45" s="1" t="s">
        <v>171</v>
      </c>
      <c r="D45" s="1" t="s">
        <v>172</v>
      </c>
      <c r="E45" s="2" t="s">
        <v>173</v>
      </c>
      <c r="F45" s="2" t="s">
        <v>174</v>
      </c>
      <c r="G45" s="2">
        <v>9</v>
      </c>
      <c r="H45" s="2">
        <v>0</v>
      </c>
      <c r="I45" s="1">
        <v>0</v>
      </c>
      <c r="J45" s="3" t="s">
        <v>18</v>
      </c>
      <c r="K45" s="2" t="str">
        <f>J45*2313.37</f>
        <v>0</v>
      </c>
      <c r="L4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8:K8"/>
    <mergeCell ref="A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2025-07-12T11:30:20+03:00</dcterms:created>
  <dcterms:modified xsi:type="dcterms:W3CDTF">2025-07-12T11:30:20+03:00</dcterms:modified>
  <dc:title>Untitled Spreadsheet</dc:title>
  <dc:description/>
  <dc:subject/>
  <cp:keywords/>
  <cp:category/>
</cp:coreProperties>
</file>