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<sst xmlns="http://schemas.openxmlformats.org/spreadsheetml/2006/main" uniqueCount="173">
  <si>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</si>
  <si>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</si>
  <si>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</si>
  <si>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</si>
  <si>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</si>
  <si>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</si>
  <si>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</si>
  <si>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</si>
  <si>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</si>
  <si>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</si>
  <si>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</si>
  <si>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</si>
  <si>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SOLONE</t>
  </si>
  <si>
    <t>Смесители для кухни SOLONE (цинк)</t>
  </si>
  <si>
    <t>SMS-180793</t>
  </si>
  <si>
    <t>KAG-4010</t>
  </si>
  <si>
    <t>Смеситель для кух. мойки, ⌀35, гайка, ГИБКИЙ излив, хром, SOLONE Z (1/12шт)</t>
  </si>
  <si>
    <t>916.81 руб.</t>
  </si>
  <si>
    <t>&gt;10</t>
  </si>
  <si>
    <t>шт</t>
  </si>
  <si>
    <t>SMS-180794</t>
  </si>
  <si>
    <t>KAG-4020</t>
  </si>
  <si>
    <t>Смеситель для кух. мойки, ⌀35, гайка, пов излив, хром, SOLONE Z (1/12шт)</t>
  </si>
  <si>
    <t>882.18 руб.</t>
  </si>
  <si>
    <t>SMS-180795</t>
  </si>
  <si>
    <t>KAG-4030KB</t>
  </si>
  <si>
    <t>Смеситель для кух. мойки, ⌀35, гайка, ГИБКИЙ ЧЕРНЫЙ излив, хром, SOLONE Z (1/12шт)</t>
  </si>
  <si>
    <t>988.67 руб.</t>
  </si>
  <si>
    <t>SMS-180796</t>
  </si>
  <si>
    <t>KAG-4050</t>
  </si>
  <si>
    <t>1 006.02 руб.</t>
  </si>
  <si>
    <t>SMS-180798</t>
  </si>
  <si>
    <t>KAP4-A081</t>
  </si>
  <si>
    <t>Смеситель для кух. мойки, ⌀40, гайка, пов излив, хром, SOLONE Z (1/10шт)</t>
  </si>
  <si>
    <t>1 115.05 руб.</t>
  </si>
  <si>
    <t>SMS-290001</t>
  </si>
  <si>
    <t>FAB4-A020</t>
  </si>
  <si>
    <t>смеситель для кух. мойки, кер. картридж ⌀25, крепление на гайке-втулке, хром FAB4-A020</t>
  </si>
  <si>
    <t>1 284.69 руб.</t>
  </si>
  <si>
    <t>SMS-290002</t>
  </si>
  <si>
    <t>SIT4-A182</t>
  </si>
  <si>
    <t>смеситель для кух. мойки, кер. картридж ⌀40, гайка (корона), излив 250мм, хром SIT4-A182</t>
  </si>
  <si>
    <t>1 464.33 руб.</t>
  </si>
  <si>
    <t>SMS-290003</t>
  </si>
  <si>
    <t>SIT4-B182</t>
  </si>
  <si>
    <t>смеситель для кух. мойки, кер. картридж ⌀40, гайка (корона), излив 150мм, хром SIT4-B182</t>
  </si>
  <si>
    <t>SMS-290004</t>
  </si>
  <si>
    <t>LOP4-A043</t>
  </si>
  <si>
    <t>смеситель для кух. мойки, кер. картридж ⌀40, шпилька, хром LOP4-A043</t>
  </si>
  <si>
    <t>1 479.20 руб.</t>
  </si>
  <si>
    <t>SMS-290005</t>
  </si>
  <si>
    <t>LOP4-A043KW</t>
  </si>
  <si>
    <t>смеситель для кух. мойки, кер. картридж ⌀40, шпилька, белый LOP4-A043KW</t>
  </si>
  <si>
    <t>1 958.64 руб.</t>
  </si>
  <si>
    <t>SMS-290006</t>
  </si>
  <si>
    <t>LOP4-B043</t>
  </si>
  <si>
    <t>смеситель для кух. мойки, кер. картридж ⌀40, шпилька, гибкий излив, хром LOP4-B043</t>
  </si>
  <si>
    <t>1 567.16 руб.</t>
  </si>
  <si>
    <t>&gt;25</t>
  </si>
  <si>
    <t>SMS-290007</t>
  </si>
  <si>
    <t>SUP4-A045</t>
  </si>
  <si>
    <t>смеситель для кух. мойки, кер. картридж ⌀35, шпилька, хром SUP4-A045</t>
  </si>
  <si>
    <t>1 282.23 руб.</t>
  </si>
  <si>
    <t>SMS-290008</t>
  </si>
  <si>
    <t>SUP4-B045</t>
  </si>
  <si>
    <t>смеситель для кух. мойки, кер. картридж ⌀35, шпилька, хром SUP4-B045</t>
  </si>
  <si>
    <t>1 119.93 руб.</t>
  </si>
  <si>
    <t>SMS-290009</t>
  </si>
  <si>
    <t>KAK4-A043</t>
  </si>
  <si>
    <t>(В)смеситель Solone для раковины, кер. картридж ⌀40, гайка (корона), хром KAK4-A043</t>
  </si>
  <si>
    <t>2 131.02 руб.</t>
  </si>
  <si>
    <t>SMS-290010</t>
  </si>
  <si>
    <t>KAK4-A181KB</t>
  </si>
  <si>
    <t>смеситель для кух. мойки, кер. картридж ⌀40, гайка (корона), черный KAK4-A181KB</t>
  </si>
  <si>
    <t>1 982.18 руб.</t>
  </si>
  <si>
    <t>SMS-290011</t>
  </si>
  <si>
    <t>KAK4-A181KS</t>
  </si>
  <si>
    <t>смеситель для кух. мойки, кер. картридж ⌀40, гайка (корона), песочный KAK4-A181KS</t>
  </si>
  <si>
    <t>SMS-290012</t>
  </si>
  <si>
    <t>KAK4-A181KW</t>
  </si>
  <si>
    <t>смеситель для кух. мойки, кер. картридж ⌀40, гайка (корона), белый KAK4-A181KW</t>
  </si>
  <si>
    <t>SMS-290013</t>
  </si>
  <si>
    <t>KAK4-A181KH</t>
  </si>
  <si>
    <t>смеситель для кух. мойки, кер. картридж ⌀40, гайка (корона), сатин KAK4-A181KH</t>
  </si>
  <si>
    <t>2 062.70 руб.</t>
  </si>
  <si>
    <t>SMS-290014</t>
  </si>
  <si>
    <t>KAK4-B043</t>
  </si>
  <si>
    <t>(В)смеситель Solone для раковины, кер. картридж ⌀40, гайка (корона), хром KAK4-B043</t>
  </si>
  <si>
    <t>2 276.32 руб.</t>
  </si>
  <si>
    <t>SMS-290015</t>
  </si>
  <si>
    <t>KAK4-B181</t>
  </si>
  <si>
    <t>смеситель для кух. мойки, кер. картридж ⌀40, гайка (корона), гибкий излив, хром KAK4-B181</t>
  </si>
  <si>
    <t>1 863.25 руб.</t>
  </si>
  <si>
    <t>SMS-290016</t>
  </si>
  <si>
    <t>KAD4-A043</t>
  </si>
  <si>
    <t>смеситель для кух. мойки, кер. картридж ⌀40, гайка (корона), хром KAD4-A043</t>
  </si>
  <si>
    <t>1 522.55 руб.</t>
  </si>
  <si>
    <t>SMS-290017</t>
  </si>
  <si>
    <t>KAD4-B043</t>
  </si>
  <si>
    <t>смеситель для кух. мойки, кер. картридж ⌀40, гайка (корона), гибкий излив, хром KAD4-B043</t>
  </si>
  <si>
    <t>1 733.16 руб.</t>
  </si>
  <si>
    <t>SMS-290018</t>
  </si>
  <si>
    <t>KAP4-A043</t>
  </si>
  <si>
    <t>смеситель для кух. мойки, кер. картридж ⌀40, гайка (корона), хром KAP4-A043</t>
  </si>
  <si>
    <t>1 627.86 руб.</t>
  </si>
  <si>
    <t>SMS-290019</t>
  </si>
  <si>
    <t>4F-A045</t>
  </si>
  <si>
    <t>смеситель для кух. мойки, кер. картридж ⌀35, гайка (корона), излив 250мм, хром 4F-A045</t>
  </si>
  <si>
    <t>1 328.06 руб.</t>
  </si>
  <si>
    <t>SMS-290020</t>
  </si>
  <si>
    <t>4F-B045</t>
  </si>
  <si>
    <t>смеситель для кух. мойки, кер. картридж ⌀35, гайка (корона), излив 150мм, хром 4F-B045</t>
  </si>
  <si>
    <t>SMS-290021</t>
  </si>
  <si>
    <t>4L-A045</t>
  </si>
  <si>
    <t>смеситель для кух. мойки, кер. картридж ⌀35, шпилька, излив 250мм, хром 4L-A045 (2шт в коробке)</t>
  </si>
  <si>
    <t>1 076.58 руб.</t>
  </si>
  <si>
    <t>SMS-290022</t>
  </si>
  <si>
    <t>4L-B045</t>
  </si>
  <si>
    <t>смеситель для кух. мойки, кер. картридж ⌀35, шпилька, излив 150мм, хром 4L-B045 (2шт в коробке)</t>
  </si>
  <si>
    <t>SMS-290023</t>
  </si>
  <si>
    <t>KEN4-A031</t>
  </si>
  <si>
    <t>(В)смеситель Solone для кух. мойки с вытяжным изливом, ø40, KEN4-A031</t>
  </si>
  <si>
    <t>3 178.38 руб.</t>
  </si>
  <si>
    <t>SMS-290036</t>
  </si>
  <si>
    <t>JIK1-A102-A</t>
  </si>
  <si>
    <t>Моно смеситель, кер. (1/2) 90°, крепление на гайке JIK1-A102-A (4 ШТ В КОР)</t>
  </si>
  <si>
    <t>545.10 руб.</t>
  </si>
  <si>
    <t>SMS-290037</t>
  </si>
  <si>
    <t>JIK4-A102-A</t>
  </si>
  <si>
    <t>смеситель для кух. мойки, кер. (1/2) 90°, шпилька JIK4-A102-A (2 шт в кор)</t>
  </si>
  <si>
    <t>719.78 руб.</t>
  </si>
  <si>
    <t>&gt;50</t>
  </si>
  <si>
    <t>SMS-290038</t>
  </si>
  <si>
    <t>JIK12-A102-A</t>
  </si>
  <si>
    <t>настенный смеситель для кух. мойки, кер. (1/2) 90°, настенный JIK12-A102-A</t>
  </si>
  <si>
    <t>1 085.24 руб.</t>
  </si>
  <si>
    <t>SMS-290039</t>
  </si>
  <si>
    <t>JIK12-B102-A</t>
  </si>
  <si>
    <t>(В)смеситель Solone для кухни, кер. (1/2) 90°, настенный JIK12-B102-A</t>
  </si>
  <si>
    <t>0.00 руб.</t>
  </si>
  <si>
    <t>SMS-290041</t>
  </si>
  <si>
    <t>JIK13-A102-A</t>
  </si>
  <si>
    <t>Моно смеситель, кер. (1/2) 90°, настенный JIK13-A102-A (2шт в кор)</t>
  </si>
  <si>
    <t>576.06 руб.</t>
  </si>
  <si>
    <t>SMS-290042</t>
  </si>
  <si>
    <t>JIK15-A102-A</t>
  </si>
  <si>
    <t>Моно смеситель, кер. (1/2) 90°, гайка JIK15-A102-A (4 шт в кор)</t>
  </si>
  <si>
    <t>538.91 руб.</t>
  </si>
  <si>
    <t>SMS-290044</t>
  </si>
  <si>
    <t>JIK22-A102-A</t>
  </si>
  <si>
    <t>Моно смеситель, кер. (1/2) 90°, настенный JIK22-A102-A</t>
  </si>
  <si>
    <t>526.51 руб.</t>
  </si>
  <si>
    <t>SMS-290045</t>
  </si>
  <si>
    <t>KOA4-A722</t>
  </si>
  <si>
    <t>смеситель для кух. мойки, кер. (1/2) 90°, гайка (корона), хром KOA4-A722</t>
  </si>
  <si>
    <t>1 718.30 руб.</t>
  </si>
  <si>
    <t>SMS-290046</t>
  </si>
  <si>
    <t>KOA4-B722</t>
  </si>
  <si>
    <t>смеситель для кух. мойки, кер. (1/2) 90°, гайка (корона), хром KOA4-B722</t>
  </si>
  <si>
    <t>SMS-290047</t>
  </si>
  <si>
    <t>KOA4-C722</t>
  </si>
  <si>
    <t>смеситель для кух. мойки, кер. (1/2) 90°, гайка (корона), хром KOA4-C722</t>
  </si>
  <si>
    <t>SMS-290048</t>
  </si>
  <si>
    <t>KAK4-A181</t>
  </si>
  <si>
    <t>смеситель для кух. мойки, кер. картридж ⌀40, гайка (корона), хром KAK4-A181</t>
  </si>
  <si>
    <t>1 744.31 руб.</t>
  </si>
  <si>
    <t>SMS-290049</t>
  </si>
  <si>
    <t>LOP4-A043KS</t>
  </si>
  <si>
    <t>(В)см-ль для кухни, кер. картридж ⌀40, шпилька, песочный LOP4-A043</t>
  </si>
  <si>
    <t>2 392.86 руб.</t>
  </si>
  <si>
    <t>SMS-290050</t>
  </si>
  <si>
    <t>LOP4-A043KB</t>
  </si>
  <si>
    <t>смеситель для кух. мойки, кер. картридж ⌀40, шпилька, чёрный LOP4-A043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</si>
</sst>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5bcb3_6e51_11f1_a8ed_047c1617b143_dee899c7_7155_11f1_a8f1_047c1617b1431.jpeg"/><Relationship Id="rId2" Type="http://schemas.openxmlformats.org/officeDocument/2006/relationships/image" Target="../media/6685bcb5_6e51_11f1_a8ed_047c1617b143_dee899c8_7155_11f1_a8f1_047c1617b1432.jpeg"/><Relationship Id="rId3" Type="http://schemas.openxmlformats.org/officeDocument/2006/relationships/image" Target="../media/6685bcb7_6e51_11f1_a8ed_047c1617b143_dee899c9_7155_11f1_a8f1_047c1617b1433.jpeg"/><Relationship Id="rId4" Type="http://schemas.openxmlformats.org/officeDocument/2006/relationships/image" Target="../media/6685bcb9_6e51_11f1_a8ed_047c1617b143_dee899ca_7155_11f1_a8f1_047c1617b1434.jpeg"/><Relationship Id="rId5" Type="http://schemas.openxmlformats.org/officeDocument/2006/relationships/image" Target="../media/6685bcbd_6e51_11f1_a8ed_047c1617b143_dee899cc_7155_11f1_a8f1_047c1617b1435.jpeg"/><Relationship Id="rId6" Type="http://schemas.openxmlformats.org/officeDocument/2006/relationships/image" Target="../media/3fc0eca6_ad62_11ea_813b_003048fd731b_c206fa55_7e65_11eb_8259_003048fd731b6.jpeg"/><Relationship Id="rId7" Type="http://schemas.openxmlformats.org/officeDocument/2006/relationships/image" Target="../media/3fc0eca8_ad62_11ea_813b_003048fd731b_c206fa56_7e65_11eb_8259_003048fd731b7.jpeg"/><Relationship Id="rId8" Type="http://schemas.openxmlformats.org/officeDocument/2006/relationships/image" Target="../media/3fc0ecaa_ad62_11ea_813b_003048fd731b_c206fa57_7e65_11eb_8259_003048fd731b8.jpeg"/><Relationship Id="rId9" Type="http://schemas.openxmlformats.org/officeDocument/2006/relationships/image" Target="../media/3fc0ecac_ad62_11ea_813b_003048fd731b_c206fa58_7e65_11eb_8259_003048fd731b9.jpeg"/><Relationship Id="rId10" Type="http://schemas.openxmlformats.org/officeDocument/2006/relationships/image" Target="../media/3fc0ecae_ad62_11ea_813b_003048fd731b_9d1cd873_c39d_11ea_8157_003048fd731b10.jpeg"/><Relationship Id="rId11" Type="http://schemas.openxmlformats.org/officeDocument/2006/relationships/image" Target="../media/3fc0ecb0_ad62_11ea_813b_003048fd731b_c206fa59_7e65_11eb_8259_003048fd731b11.jpeg"/><Relationship Id="rId12" Type="http://schemas.openxmlformats.org/officeDocument/2006/relationships/image" Target="../media/3fc0ecb2_ad62_11ea_813b_003048fd731b_c206fa5a_7e65_11eb_8259_003048fd731b12.jpeg"/><Relationship Id="rId13" Type="http://schemas.openxmlformats.org/officeDocument/2006/relationships/image" Target="../media/3fc0ecb4_ad62_11ea_813b_003048fd731b_c206fa5b_7e65_11eb_8259_003048fd731b13.jpeg"/><Relationship Id="rId14" Type="http://schemas.openxmlformats.org/officeDocument/2006/relationships/image" Target="../media/3fc0ecb6_ad62_11ea_813b_003048fd731b_14e1e087_f93d_11ef_a6ea_047c1617b14314.jpeg"/><Relationship Id="rId15" Type="http://schemas.openxmlformats.org/officeDocument/2006/relationships/image" Target="../media/3fc0ecb8_ad62_11ea_813b_003048fd731b_c206fa5c_7e65_11eb_8259_003048fd731b15.jpeg"/><Relationship Id="rId16" Type="http://schemas.openxmlformats.org/officeDocument/2006/relationships/image" Target="../media/3fc0ecba_ad62_11ea_813b_003048fd731b_c206fa5d_7e65_11eb_8259_003048fd731b16.jpeg"/><Relationship Id="rId17" Type="http://schemas.openxmlformats.org/officeDocument/2006/relationships/image" Target="../media/3fc0ecbc_ad62_11ea_813b_003048fd731b_c206fa5e_7e65_11eb_8259_003048fd731b17.jpeg"/><Relationship Id="rId18" Type="http://schemas.openxmlformats.org/officeDocument/2006/relationships/image" Target="../media/3fc0ecbe_ad62_11ea_813b_003048fd731b_c206fa5f_7e65_11eb_8259_003048fd731b18.jpeg"/><Relationship Id="rId19" Type="http://schemas.openxmlformats.org/officeDocument/2006/relationships/image" Target="../media/3fc0ecc0_ad62_11ea_813b_003048fd731b_c206fa60_7e65_11eb_8259_003048fd731b19.jpeg"/><Relationship Id="rId20" Type="http://schemas.openxmlformats.org/officeDocument/2006/relationships/image" Target="../media/6af2c742_ad62_11ea_813b_003048fd731b_c206fa61_7e65_11eb_8259_003048fd731b20.jpeg"/><Relationship Id="rId21" Type="http://schemas.openxmlformats.org/officeDocument/2006/relationships/image" Target="../media/6af2c744_ad62_11ea_813b_003048fd731b_c206fa62_7e65_11eb_8259_003048fd731b21.jpeg"/><Relationship Id="rId22" Type="http://schemas.openxmlformats.org/officeDocument/2006/relationships/image" Target="../media/6af2c746_ad62_11ea_813b_003048fd731b_c206fa63_7e65_11eb_8259_003048fd731b22.jpeg"/><Relationship Id="rId23" Type="http://schemas.openxmlformats.org/officeDocument/2006/relationships/image" Target="../media/6af2c748_ad62_11ea_813b_003048fd731b_c206fa64_7e65_11eb_8259_003048fd731b23.jpeg"/><Relationship Id="rId24" Type="http://schemas.openxmlformats.org/officeDocument/2006/relationships/image" Target="../media/6af2c74a_ad62_11ea_813b_003048fd731b_c206fa65_7e65_11eb_8259_003048fd731b24.jpeg"/><Relationship Id="rId25" Type="http://schemas.openxmlformats.org/officeDocument/2006/relationships/image" Target="../media/6af2c74c_ad62_11ea_813b_003048fd731b_c206fa66_7e65_11eb_8259_003048fd731b25.jpeg"/><Relationship Id="rId26" Type="http://schemas.openxmlformats.org/officeDocument/2006/relationships/image" Target="../media/6af2c74e_ad62_11ea_813b_003048fd731b_c206fa67_7e65_11eb_8259_003048fd731b26.jpeg"/><Relationship Id="rId27" Type="http://schemas.openxmlformats.org/officeDocument/2006/relationships/image" Target="../media/6af2c750_ad62_11ea_813b_003048fd731b_c206fa68_7e65_11eb_8259_003048fd731b27.jpeg"/><Relationship Id="rId28" Type="http://schemas.openxmlformats.org/officeDocument/2006/relationships/image" Target="../media/6af2c752_ad62_11ea_813b_003048fd731b_c206fa69_7e65_11eb_8259_003048fd731b28.jpeg"/><Relationship Id="rId29" Type="http://schemas.openxmlformats.org/officeDocument/2006/relationships/image" Target="../media/6af2c76c_ad62_11ea_813b_003048fd731b_c206fa6a_7e65_11eb_8259_003048fd731b29.jpeg"/><Relationship Id="rId30" Type="http://schemas.openxmlformats.org/officeDocument/2006/relationships/image" Target="../media/6af2c76e_ad62_11ea_813b_003048fd731b_c206fa6b_7e65_11eb_8259_003048fd731b30.jpeg"/><Relationship Id="rId31" Type="http://schemas.openxmlformats.org/officeDocument/2006/relationships/image" Target="../media/6af2c770_ad62_11ea_813b_003048fd731b_c206fa6c_7e65_11eb_8259_003048fd731b31.jpeg"/><Relationship Id="rId32" Type="http://schemas.openxmlformats.org/officeDocument/2006/relationships/image" Target="../media/6af2c772_ad62_11ea_813b_003048fd731b_c206fa6d_7e65_11eb_8259_003048fd731b32.jpeg"/><Relationship Id="rId33" Type="http://schemas.openxmlformats.org/officeDocument/2006/relationships/image" Target="../media/6af2c776_ad62_11ea_813b_003048fd731b_c206fa6f_7e65_11eb_8259_003048fd731b33.jpeg"/><Relationship Id="rId34" Type="http://schemas.openxmlformats.org/officeDocument/2006/relationships/image" Target="../media/6af2c778_ad62_11ea_813b_003048fd731b_c206fa70_7e65_11eb_8259_003048fd731b34.jpeg"/><Relationship Id="rId35" Type="http://schemas.openxmlformats.org/officeDocument/2006/relationships/image" Target="../media/6af2c77c_ad62_11ea_813b_003048fd731b_c206fa71_7e65_11eb_8259_003048fd731b35.jpeg"/><Relationship Id="rId36" Type="http://schemas.openxmlformats.org/officeDocument/2006/relationships/image" Target="../media/6af2c77e_ad62_11ea_813b_003048fd731b_cfa9716c_7e65_11eb_8259_003048fd731b36.jpeg"/><Relationship Id="rId37" Type="http://schemas.openxmlformats.org/officeDocument/2006/relationships/image" Target="../media/6af2c780_ad62_11ea_813b_003048fd731b_cfa9716d_7e65_11eb_8259_003048fd731b37.jpeg"/><Relationship Id="rId38" Type="http://schemas.openxmlformats.org/officeDocument/2006/relationships/image" Target="../media/6af2c782_ad62_11ea_813b_003048fd731b_cfa9716e_7e65_11eb_8259_003048fd731b38.jpeg"/><Relationship Id="rId39" Type="http://schemas.openxmlformats.org/officeDocument/2006/relationships/image" Target="../media/80252987_7b91_11eb_8255_003048fd731b_974ecf55_9842_11eb_8283_003048fd731b39.jpeg"/><Relationship Id="rId40" Type="http://schemas.openxmlformats.org/officeDocument/2006/relationships/image" Target="../media/80252983_7b91_11eb_8255_003048fd731b_974ecf56_9842_11eb_8283_003048fd731b40.jpeg"/><Relationship Id="rId41" Type="http://schemas.openxmlformats.org/officeDocument/2006/relationships/image" Target="../media/80252985_7b91_11eb_8255_003048fd731b_974ecf57_9842_11eb_8283_003048fd731b4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2192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959820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J6*916.81</f>
        <v>0</v>
      </c>
      <c r="L6" s="5"/>
    </row>
    <row r="7" spans="1:12" customHeight="1" ht="105" outlineLevel="5">
      <c r="A7" s="1"/>
      <c r="B7" s="1">
        <v>959821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J7*882.18</f>
        <v>0</v>
      </c>
      <c r="L7" s="5"/>
    </row>
    <row r="8" spans="1:12" customHeight="1" ht="105" outlineLevel="5">
      <c r="A8" s="1"/>
      <c r="B8" s="1">
        <v>959822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J8*988.67</f>
        <v>0</v>
      </c>
      <c r="L8" s="5"/>
    </row>
    <row r="9" spans="1:12" customHeight="1" ht="105" outlineLevel="5">
      <c r="A9" s="1"/>
      <c r="B9" s="1">
        <v>959823</v>
      </c>
      <c r="C9" s="1" t="s">
        <v>28</v>
      </c>
      <c r="D9" s="1" t="s">
        <v>29</v>
      </c>
      <c r="E9" s="2" t="s">
        <v>26</v>
      </c>
      <c r="F9" s="2" t="s">
        <v>30</v>
      </c>
      <c r="G9" s="2" t="s">
        <v>18</v>
      </c>
      <c r="H9" s="2">
        <v>0</v>
      </c>
      <c r="I9" s="1">
        <v>0</v>
      </c>
      <c r="J9" s="3" t="s">
        <v>19</v>
      </c>
      <c r="K9" s="2" t="str">
        <f>J9*1006.02</f>
        <v>0</v>
      </c>
      <c r="L9" s="5"/>
    </row>
    <row r="10" spans="1:12" customHeight="1" ht="105" outlineLevel="5">
      <c r="A10" s="1"/>
      <c r="B10" s="1">
        <v>959825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10</v>
      </c>
      <c r="H10" s="2">
        <v>0</v>
      </c>
      <c r="I10" s="1">
        <v>0</v>
      </c>
      <c r="J10" s="3" t="s">
        <v>19</v>
      </c>
      <c r="K10" s="2" t="str">
        <f>J10*1115.05</f>
        <v>0</v>
      </c>
      <c r="L10" s="5"/>
    </row>
    <row r="11" spans="1:12" customHeight="1" ht="105" outlineLevel="5">
      <c r="A11" s="1"/>
      <c r="B11" s="1">
        <v>827888</v>
      </c>
      <c r="C11" s="1" t="s">
        <v>35</v>
      </c>
      <c r="D11" s="1" t="s">
        <v>36</v>
      </c>
      <c r="E11" s="2" t="s">
        <v>37</v>
      </c>
      <c r="F11" s="2" t="s">
        <v>38</v>
      </c>
      <c r="G11" s="2">
        <v>10</v>
      </c>
      <c r="H11" s="2">
        <v>0</v>
      </c>
      <c r="I11" s="1">
        <v>0</v>
      </c>
      <c r="J11" s="3" t="s">
        <v>19</v>
      </c>
      <c r="K11" s="2" t="str">
        <f>J11*1284.69</f>
        <v>0</v>
      </c>
      <c r="L11" s="5"/>
    </row>
    <row r="12" spans="1:12" customHeight="1" ht="105" outlineLevel="5">
      <c r="A12" s="1"/>
      <c r="B12" s="1">
        <v>827889</v>
      </c>
      <c r="C12" s="1" t="s">
        <v>39</v>
      </c>
      <c r="D12" s="1" t="s">
        <v>40</v>
      </c>
      <c r="E12" s="2" t="s">
        <v>41</v>
      </c>
      <c r="F12" s="2" t="s">
        <v>42</v>
      </c>
      <c r="G12" s="2">
        <v>4</v>
      </c>
      <c r="H12" s="2">
        <v>0</v>
      </c>
      <c r="I12" s="1">
        <v>0</v>
      </c>
      <c r="J12" s="3" t="s">
        <v>19</v>
      </c>
      <c r="K12" s="2" t="str">
        <f>J12*1464.33</f>
        <v>0</v>
      </c>
      <c r="L12" s="5"/>
    </row>
    <row r="13" spans="1:12" customHeight="1" ht="105" outlineLevel="5">
      <c r="A13" s="1"/>
      <c r="B13" s="1">
        <v>827890</v>
      </c>
      <c r="C13" s="1" t="s">
        <v>43</v>
      </c>
      <c r="D13" s="1" t="s">
        <v>44</v>
      </c>
      <c r="E13" s="2" t="s">
        <v>45</v>
      </c>
      <c r="F13" s="2" t="s">
        <v>42</v>
      </c>
      <c r="G13" s="2">
        <v>0</v>
      </c>
      <c r="H13" s="2">
        <v>0</v>
      </c>
      <c r="I13" s="1">
        <v>0</v>
      </c>
      <c r="J13" s="3" t="s">
        <v>19</v>
      </c>
      <c r="K13" s="2" t="str">
        <f>J13*1464.33</f>
        <v>0</v>
      </c>
      <c r="L13" s="5"/>
    </row>
    <row r="14" spans="1:12" customHeight="1" ht="105" outlineLevel="5">
      <c r="A14" s="1"/>
      <c r="B14" s="1">
        <v>827891</v>
      </c>
      <c r="C14" s="1" t="s">
        <v>46</v>
      </c>
      <c r="D14" s="1" t="s">
        <v>47</v>
      </c>
      <c r="E14" s="2" t="s">
        <v>48</v>
      </c>
      <c r="F14" s="2" t="s">
        <v>49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J14*1479.20</f>
        <v>0</v>
      </c>
      <c r="L14" s="5"/>
    </row>
    <row r="15" spans="1:12" customHeight="1" ht="105" outlineLevel="5">
      <c r="A15" s="1"/>
      <c r="B15" s="1">
        <v>827892</v>
      </c>
      <c r="C15" s="1" t="s">
        <v>50</v>
      </c>
      <c r="D15" s="1" t="s">
        <v>51</v>
      </c>
      <c r="E15" s="2" t="s">
        <v>52</v>
      </c>
      <c r="F15" s="2" t="s">
        <v>53</v>
      </c>
      <c r="G15" s="2">
        <v>1</v>
      </c>
      <c r="H15" s="2">
        <v>0</v>
      </c>
      <c r="I15" s="1">
        <v>0</v>
      </c>
      <c r="J15" s="3" t="s">
        <v>19</v>
      </c>
      <c r="K15" s="2" t="str">
        <f>J15*1958.64</f>
        <v>0</v>
      </c>
      <c r="L15" s="5"/>
    </row>
    <row r="16" spans="1:12" customHeight="1" ht="105" outlineLevel="5">
      <c r="A16" s="1"/>
      <c r="B16" s="1">
        <v>827893</v>
      </c>
      <c r="C16" s="1" t="s">
        <v>54</v>
      </c>
      <c r="D16" s="1" t="s">
        <v>55</v>
      </c>
      <c r="E16" s="2" t="s">
        <v>56</v>
      </c>
      <c r="F16" s="2" t="s">
        <v>57</v>
      </c>
      <c r="G16" s="2" t="s">
        <v>58</v>
      </c>
      <c r="H16" s="2">
        <v>0</v>
      </c>
      <c r="I16" s="1">
        <v>0</v>
      </c>
      <c r="J16" s="3" t="s">
        <v>19</v>
      </c>
      <c r="K16" s="2" t="str">
        <f>J16*1567.16</f>
        <v>0</v>
      </c>
      <c r="L16" s="5"/>
    </row>
    <row r="17" spans="1:12" customHeight="1" ht="105" outlineLevel="5">
      <c r="A17" s="1"/>
      <c r="B17" s="1">
        <v>827894</v>
      </c>
      <c r="C17" s="1" t="s">
        <v>59</v>
      </c>
      <c r="D17" s="1" t="s">
        <v>60</v>
      </c>
      <c r="E17" s="2" t="s">
        <v>61</v>
      </c>
      <c r="F17" s="2" t="s">
        <v>62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J17*1282.23</f>
        <v>0</v>
      </c>
      <c r="L17" s="5"/>
    </row>
    <row r="18" spans="1:12" customHeight="1" ht="105" outlineLevel="5">
      <c r="A18" s="1"/>
      <c r="B18" s="1">
        <v>827895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0</v>
      </c>
      <c r="H18" s="2">
        <v>0</v>
      </c>
      <c r="I18" s="1">
        <v>0</v>
      </c>
      <c r="J18" s="3" t="s">
        <v>19</v>
      </c>
      <c r="K18" s="2" t="str">
        <f>J18*1119.93</f>
        <v>0</v>
      </c>
      <c r="L18" s="5"/>
    </row>
    <row r="19" spans="1:12" customHeight="1" ht="105" outlineLevel="5">
      <c r="A19" s="1"/>
      <c r="B19" s="1">
        <v>827896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0</v>
      </c>
      <c r="H19" s="2">
        <v>0</v>
      </c>
      <c r="I19" s="1">
        <v>0</v>
      </c>
      <c r="J19" s="3" t="s">
        <v>19</v>
      </c>
      <c r="K19" s="2" t="str">
        <f>J19*2131.02</f>
        <v>0</v>
      </c>
      <c r="L19" s="5"/>
    </row>
    <row r="20" spans="1:12" customHeight="1" ht="105" outlineLevel="5">
      <c r="A20" s="1"/>
      <c r="B20" s="1">
        <v>827897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5</v>
      </c>
      <c r="H20" s="2">
        <v>0</v>
      </c>
      <c r="I20" s="1">
        <v>0</v>
      </c>
      <c r="J20" s="3" t="s">
        <v>19</v>
      </c>
      <c r="K20" s="2" t="str">
        <f>J20*1982.18</f>
        <v>0</v>
      </c>
      <c r="L20" s="5"/>
    </row>
    <row r="21" spans="1:12" customHeight="1" ht="105" outlineLevel="5">
      <c r="A21" s="1"/>
      <c r="B21" s="1">
        <v>827898</v>
      </c>
      <c r="C21" s="1" t="s">
        <v>75</v>
      </c>
      <c r="D21" s="1" t="s">
        <v>76</v>
      </c>
      <c r="E21" s="2" t="s">
        <v>77</v>
      </c>
      <c r="F21" s="2" t="s">
        <v>74</v>
      </c>
      <c r="G21" s="2">
        <v>9</v>
      </c>
      <c r="H21" s="2">
        <v>0</v>
      </c>
      <c r="I21" s="1">
        <v>0</v>
      </c>
      <c r="J21" s="3" t="s">
        <v>19</v>
      </c>
      <c r="K21" s="2" t="str">
        <f>J21*1982.18</f>
        <v>0</v>
      </c>
      <c r="L21" s="5"/>
    </row>
    <row r="22" spans="1:12" customHeight="1" ht="105" outlineLevel="5">
      <c r="A22" s="1"/>
      <c r="B22" s="1">
        <v>827899</v>
      </c>
      <c r="C22" s="1" t="s">
        <v>78</v>
      </c>
      <c r="D22" s="1" t="s">
        <v>79</v>
      </c>
      <c r="E22" s="2" t="s">
        <v>80</v>
      </c>
      <c r="F22" s="2" t="s">
        <v>74</v>
      </c>
      <c r="G22" s="2">
        <v>7</v>
      </c>
      <c r="H22" s="2">
        <v>0</v>
      </c>
      <c r="I22" s="1">
        <v>0</v>
      </c>
      <c r="J22" s="3" t="s">
        <v>19</v>
      </c>
      <c r="K22" s="2" t="str">
        <f>J22*1982.18</f>
        <v>0</v>
      </c>
      <c r="L22" s="5"/>
    </row>
    <row r="23" spans="1:12" customHeight="1" ht="105" outlineLevel="5">
      <c r="A23" s="1"/>
      <c r="B23" s="1">
        <v>827900</v>
      </c>
      <c r="C23" s="1" t="s">
        <v>81</v>
      </c>
      <c r="D23" s="1" t="s">
        <v>82</v>
      </c>
      <c r="E23" s="2" t="s">
        <v>83</v>
      </c>
      <c r="F23" s="2" t="s">
        <v>84</v>
      </c>
      <c r="G23" s="2">
        <v>2</v>
      </c>
      <c r="H23" s="2">
        <v>0</v>
      </c>
      <c r="I23" s="1">
        <v>0</v>
      </c>
      <c r="J23" s="3" t="s">
        <v>19</v>
      </c>
      <c r="K23" s="2" t="str">
        <f>J23*2062.70</f>
        <v>0</v>
      </c>
      <c r="L23" s="5"/>
    </row>
    <row r="24" spans="1:12" customHeight="1" ht="105" outlineLevel="5">
      <c r="A24" s="1"/>
      <c r="B24" s="1">
        <v>827901</v>
      </c>
      <c r="C24" s="1" t="s">
        <v>85</v>
      </c>
      <c r="D24" s="1" t="s">
        <v>86</v>
      </c>
      <c r="E24" s="2" t="s">
        <v>87</v>
      </c>
      <c r="F24" s="2" t="s">
        <v>88</v>
      </c>
      <c r="G24" s="2">
        <v>0</v>
      </c>
      <c r="H24" s="2">
        <v>0</v>
      </c>
      <c r="I24" s="1">
        <v>0</v>
      </c>
      <c r="J24" s="3" t="s">
        <v>19</v>
      </c>
      <c r="K24" s="2" t="str">
        <f>J24*2276.32</f>
        <v>0</v>
      </c>
      <c r="L24" s="5"/>
    </row>
    <row r="25" spans="1:12" customHeight="1" ht="105" outlineLevel="5">
      <c r="A25" s="1"/>
      <c r="B25" s="1">
        <v>827902</v>
      </c>
      <c r="C25" s="1" t="s">
        <v>89</v>
      </c>
      <c r="D25" s="1" t="s">
        <v>90</v>
      </c>
      <c r="E25" s="2" t="s">
        <v>91</v>
      </c>
      <c r="F25" s="2" t="s">
        <v>92</v>
      </c>
      <c r="G25" s="2">
        <v>8</v>
      </c>
      <c r="H25" s="2">
        <v>0</v>
      </c>
      <c r="I25" s="1">
        <v>0</v>
      </c>
      <c r="J25" s="3" t="s">
        <v>19</v>
      </c>
      <c r="K25" s="2" t="str">
        <f>J25*1863.25</f>
        <v>0</v>
      </c>
      <c r="L25" s="5"/>
    </row>
    <row r="26" spans="1:12" customHeight="1" ht="105" outlineLevel="5">
      <c r="A26" s="1"/>
      <c r="B26" s="1">
        <v>827903</v>
      </c>
      <c r="C26" s="1" t="s">
        <v>93</v>
      </c>
      <c r="D26" s="1" t="s">
        <v>94</v>
      </c>
      <c r="E26" s="2" t="s">
        <v>95</v>
      </c>
      <c r="F26" s="2" t="s">
        <v>96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J26*1522.55</f>
        <v>0</v>
      </c>
      <c r="L26" s="5"/>
    </row>
    <row r="27" spans="1:12" customHeight="1" ht="105" outlineLevel="5">
      <c r="A27" s="1"/>
      <c r="B27" s="1">
        <v>827904</v>
      </c>
      <c r="C27" s="1" t="s">
        <v>97</v>
      </c>
      <c r="D27" s="1" t="s">
        <v>98</v>
      </c>
      <c r="E27" s="2" t="s">
        <v>99</v>
      </c>
      <c r="F27" s="2" t="s">
        <v>100</v>
      </c>
      <c r="G27" s="2">
        <v>8</v>
      </c>
      <c r="H27" s="2">
        <v>0</v>
      </c>
      <c r="I27" s="1">
        <v>0</v>
      </c>
      <c r="J27" s="3" t="s">
        <v>19</v>
      </c>
      <c r="K27" s="2" t="str">
        <f>J27*1733.16</f>
        <v>0</v>
      </c>
      <c r="L27" s="5"/>
    </row>
    <row r="28" spans="1:12" customHeight="1" ht="105" outlineLevel="5">
      <c r="A28" s="1"/>
      <c r="B28" s="1">
        <v>827905</v>
      </c>
      <c r="C28" s="1" t="s">
        <v>101</v>
      </c>
      <c r="D28" s="1" t="s">
        <v>102</v>
      </c>
      <c r="E28" s="2" t="s">
        <v>103</v>
      </c>
      <c r="F28" s="2" t="s">
        <v>104</v>
      </c>
      <c r="G28" s="2">
        <v>3</v>
      </c>
      <c r="H28" s="2">
        <v>0</v>
      </c>
      <c r="I28" s="1">
        <v>0</v>
      </c>
      <c r="J28" s="3" t="s">
        <v>19</v>
      </c>
      <c r="K28" s="2" t="str">
        <f>J28*1627.86</f>
        <v>0</v>
      </c>
      <c r="L28" s="5"/>
    </row>
    <row r="29" spans="1:12" customHeight="1" ht="105" outlineLevel="5">
      <c r="A29" s="1"/>
      <c r="B29" s="1">
        <v>827906</v>
      </c>
      <c r="C29" s="1" t="s">
        <v>105</v>
      </c>
      <c r="D29" s="1" t="s">
        <v>106</v>
      </c>
      <c r="E29" s="2" t="s">
        <v>107</v>
      </c>
      <c r="F29" s="2" t="s">
        <v>108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J29*1328.06</f>
        <v>0</v>
      </c>
      <c r="L29" s="5"/>
    </row>
    <row r="30" spans="1:12" customHeight="1" ht="105" outlineLevel="5">
      <c r="A30" s="1"/>
      <c r="B30" s="1">
        <v>827907</v>
      </c>
      <c r="C30" s="1" t="s">
        <v>109</v>
      </c>
      <c r="D30" s="1" t="s">
        <v>110</v>
      </c>
      <c r="E30" s="2" t="s">
        <v>111</v>
      </c>
      <c r="F30" s="2" t="s">
        <v>108</v>
      </c>
      <c r="G30" s="2">
        <v>10</v>
      </c>
      <c r="H30" s="2">
        <v>0</v>
      </c>
      <c r="I30" s="1">
        <v>0</v>
      </c>
      <c r="J30" s="3" t="s">
        <v>19</v>
      </c>
      <c r="K30" s="2" t="str">
        <f>J30*1328.06</f>
        <v>0</v>
      </c>
      <c r="L30" s="5"/>
    </row>
    <row r="31" spans="1:12" customHeight="1" ht="105" outlineLevel="5">
      <c r="A31" s="1"/>
      <c r="B31" s="1">
        <v>827908</v>
      </c>
      <c r="C31" s="1" t="s">
        <v>112</v>
      </c>
      <c r="D31" s="1" t="s">
        <v>113</v>
      </c>
      <c r="E31" s="2" t="s">
        <v>114</v>
      </c>
      <c r="F31" s="2" t="s">
        <v>115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J31*1076.58</f>
        <v>0</v>
      </c>
      <c r="L31" s="5"/>
    </row>
    <row r="32" spans="1:12" customHeight="1" ht="105" outlineLevel="5">
      <c r="A32" s="1"/>
      <c r="B32" s="1">
        <v>827909</v>
      </c>
      <c r="C32" s="1" t="s">
        <v>116</v>
      </c>
      <c r="D32" s="1" t="s">
        <v>117</v>
      </c>
      <c r="E32" s="2" t="s">
        <v>118</v>
      </c>
      <c r="F32" s="2" t="s">
        <v>115</v>
      </c>
      <c r="G32" s="2" t="s">
        <v>58</v>
      </c>
      <c r="H32" s="2">
        <v>0</v>
      </c>
      <c r="I32" s="1">
        <v>0</v>
      </c>
      <c r="J32" s="3" t="s">
        <v>19</v>
      </c>
      <c r="K32" s="2" t="str">
        <f>J32*1076.58</f>
        <v>0</v>
      </c>
      <c r="L32" s="5"/>
    </row>
    <row r="33" spans="1:12" customHeight="1" ht="105" outlineLevel="5">
      <c r="A33" s="1"/>
      <c r="B33" s="1">
        <v>827910</v>
      </c>
      <c r="C33" s="1" t="s">
        <v>119</v>
      </c>
      <c r="D33" s="1" t="s">
        <v>120</v>
      </c>
      <c r="E33" s="2" t="s">
        <v>121</v>
      </c>
      <c r="F33" s="2" t="s">
        <v>122</v>
      </c>
      <c r="G33" s="2">
        <v>0</v>
      </c>
      <c r="H33" s="2">
        <v>0</v>
      </c>
      <c r="I33" s="1">
        <v>0</v>
      </c>
      <c r="J33" s="3" t="s">
        <v>19</v>
      </c>
      <c r="K33" s="2" t="str">
        <f>J33*3178.38</f>
        <v>0</v>
      </c>
      <c r="L33" s="5"/>
    </row>
    <row r="34" spans="1:12" customHeight="1" ht="105" outlineLevel="5">
      <c r="A34" s="1"/>
      <c r="B34" s="1">
        <v>827923</v>
      </c>
      <c r="C34" s="1" t="s">
        <v>123</v>
      </c>
      <c r="D34" s="1" t="s">
        <v>124</v>
      </c>
      <c r="E34" s="2" t="s">
        <v>125</v>
      </c>
      <c r="F34" s="2" t="s">
        <v>126</v>
      </c>
      <c r="G34" s="2">
        <v>7</v>
      </c>
      <c r="H34" s="2">
        <v>0</v>
      </c>
      <c r="I34" s="1">
        <v>0</v>
      </c>
      <c r="J34" s="3" t="s">
        <v>19</v>
      </c>
      <c r="K34" s="2" t="str">
        <f>J34*545.10</f>
        <v>0</v>
      </c>
      <c r="L34" s="5"/>
    </row>
    <row r="35" spans="1:12" customHeight="1" ht="105" outlineLevel="5">
      <c r="A35" s="1"/>
      <c r="B35" s="1">
        <v>827924</v>
      </c>
      <c r="C35" s="1" t="s">
        <v>127</v>
      </c>
      <c r="D35" s="1" t="s">
        <v>128</v>
      </c>
      <c r="E35" s="2" t="s">
        <v>129</v>
      </c>
      <c r="F35" s="2" t="s">
        <v>130</v>
      </c>
      <c r="G35" s="2" t="s">
        <v>131</v>
      </c>
      <c r="H35" s="2">
        <v>0</v>
      </c>
      <c r="I35" s="1">
        <v>0</v>
      </c>
      <c r="J35" s="3" t="s">
        <v>19</v>
      </c>
      <c r="K35" s="2" t="str">
        <f>J35*719.78</f>
        <v>0</v>
      </c>
      <c r="L35" s="5"/>
    </row>
    <row r="36" spans="1:12" customHeight="1" ht="105" outlineLevel="5">
      <c r="A36" s="1"/>
      <c r="B36" s="1">
        <v>827925</v>
      </c>
      <c r="C36" s="1" t="s">
        <v>132</v>
      </c>
      <c r="D36" s="1" t="s">
        <v>133</v>
      </c>
      <c r="E36" s="2" t="s">
        <v>134</v>
      </c>
      <c r="F36" s="2" t="s">
        <v>135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J36*1085.24</f>
        <v>0</v>
      </c>
      <c r="L36" s="5"/>
    </row>
    <row r="37" spans="1:12" customHeight="1" ht="105" outlineLevel="5">
      <c r="A37" s="1"/>
      <c r="B37" s="1">
        <v>827926</v>
      </c>
      <c r="C37" s="1" t="s">
        <v>136</v>
      </c>
      <c r="D37" s="1" t="s">
        <v>137</v>
      </c>
      <c r="E37" s="2" t="s">
        <v>138</v>
      </c>
      <c r="F37" s="2" t="s">
        <v>139</v>
      </c>
      <c r="G37" s="2">
        <v>0</v>
      </c>
      <c r="H37" s="2">
        <v>0</v>
      </c>
      <c r="I37" s="1">
        <v>0</v>
      </c>
      <c r="J37" s="3" t="s">
        <v>19</v>
      </c>
      <c r="K37" s="2" t="str">
        <f>J37*0.00</f>
        <v>0</v>
      </c>
      <c r="L37" s="5"/>
    </row>
    <row r="38" spans="1:12" customHeight="1" ht="105" outlineLevel="5">
      <c r="A38" s="1"/>
      <c r="B38" s="1">
        <v>827928</v>
      </c>
      <c r="C38" s="1" t="s">
        <v>140</v>
      </c>
      <c r="D38" s="1" t="s">
        <v>141</v>
      </c>
      <c r="E38" s="2" t="s">
        <v>142</v>
      </c>
      <c r="F38" s="2" t="s">
        <v>143</v>
      </c>
      <c r="G38" s="2" t="s">
        <v>58</v>
      </c>
      <c r="H38" s="2">
        <v>0</v>
      </c>
      <c r="I38" s="1">
        <v>0</v>
      </c>
      <c r="J38" s="3" t="s">
        <v>19</v>
      </c>
      <c r="K38" s="2" t="str">
        <f>J38*576.06</f>
        <v>0</v>
      </c>
      <c r="L38" s="5"/>
    </row>
    <row r="39" spans="1:12" customHeight="1" ht="105" outlineLevel="5">
      <c r="A39" s="1"/>
      <c r="B39" s="1">
        <v>827929</v>
      </c>
      <c r="C39" s="1" t="s">
        <v>144</v>
      </c>
      <c r="D39" s="1" t="s">
        <v>145</v>
      </c>
      <c r="E39" s="2" t="s">
        <v>146</v>
      </c>
      <c r="F39" s="2" t="s">
        <v>147</v>
      </c>
      <c r="G39" s="2" t="s">
        <v>131</v>
      </c>
      <c r="H39" s="2">
        <v>0</v>
      </c>
      <c r="I39" s="1">
        <v>0</v>
      </c>
      <c r="J39" s="3" t="s">
        <v>19</v>
      </c>
      <c r="K39" s="2" t="str">
        <f>J39*538.91</f>
        <v>0</v>
      </c>
      <c r="L39" s="5"/>
    </row>
    <row r="40" spans="1:12" customHeight="1" ht="105" outlineLevel="5">
      <c r="A40" s="1"/>
      <c r="B40" s="1">
        <v>827931</v>
      </c>
      <c r="C40" s="1" t="s">
        <v>148</v>
      </c>
      <c r="D40" s="1" t="s">
        <v>149</v>
      </c>
      <c r="E40" s="2" t="s">
        <v>150</v>
      </c>
      <c r="F40" s="2" t="s">
        <v>151</v>
      </c>
      <c r="G40" s="2" t="s">
        <v>131</v>
      </c>
      <c r="H40" s="2">
        <v>0</v>
      </c>
      <c r="I40" s="1">
        <v>0</v>
      </c>
      <c r="J40" s="3" t="s">
        <v>19</v>
      </c>
      <c r="K40" s="2" t="str">
        <f>J40*526.51</f>
        <v>0</v>
      </c>
      <c r="L40" s="5"/>
    </row>
    <row r="41" spans="1:12" customHeight="1" ht="105" outlineLevel="5">
      <c r="A41" s="1"/>
      <c r="B41" s="1">
        <v>827932</v>
      </c>
      <c r="C41" s="1" t="s">
        <v>152</v>
      </c>
      <c r="D41" s="1" t="s">
        <v>153</v>
      </c>
      <c r="E41" s="2" t="s">
        <v>154</v>
      </c>
      <c r="F41" s="2" t="s">
        <v>155</v>
      </c>
      <c r="G41" s="2">
        <v>4</v>
      </c>
      <c r="H41" s="2">
        <v>0</v>
      </c>
      <c r="I41" s="1">
        <v>0</v>
      </c>
      <c r="J41" s="3" t="s">
        <v>19</v>
      </c>
      <c r="K41" s="2" t="str">
        <f>J41*1718.30</f>
        <v>0</v>
      </c>
      <c r="L41" s="5"/>
    </row>
    <row r="42" spans="1:12" customHeight="1" ht="105" outlineLevel="5">
      <c r="A42" s="1"/>
      <c r="B42" s="1">
        <v>827933</v>
      </c>
      <c r="C42" s="1" t="s">
        <v>156</v>
      </c>
      <c r="D42" s="1" t="s">
        <v>157</v>
      </c>
      <c r="E42" s="2" t="s">
        <v>158</v>
      </c>
      <c r="F42" s="2" t="s">
        <v>155</v>
      </c>
      <c r="G42" s="2">
        <v>10</v>
      </c>
      <c r="H42" s="2">
        <v>0</v>
      </c>
      <c r="I42" s="1">
        <v>0</v>
      </c>
      <c r="J42" s="3" t="s">
        <v>19</v>
      </c>
      <c r="K42" s="2" t="str">
        <f>J42*1718.30</f>
        <v>0</v>
      </c>
      <c r="L42" s="5"/>
    </row>
    <row r="43" spans="1:12" customHeight="1" ht="105" outlineLevel="5">
      <c r="A43" s="1"/>
      <c r="B43" s="1">
        <v>827934</v>
      </c>
      <c r="C43" s="1" t="s">
        <v>159</v>
      </c>
      <c r="D43" s="1" t="s">
        <v>160</v>
      </c>
      <c r="E43" s="2" t="s">
        <v>161</v>
      </c>
      <c r="F43" s="2" t="s">
        <v>155</v>
      </c>
      <c r="G43" s="2" t="s">
        <v>18</v>
      </c>
      <c r="H43" s="2">
        <v>0</v>
      </c>
      <c r="I43" s="1">
        <v>0</v>
      </c>
      <c r="J43" s="3" t="s">
        <v>19</v>
      </c>
      <c r="K43" s="2" t="str">
        <f>J43*1718.30</f>
        <v>0</v>
      </c>
      <c r="L43" s="5"/>
    </row>
    <row r="44" spans="1:12" customHeight="1" ht="105" outlineLevel="5">
      <c r="A44" s="1"/>
      <c r="B44" s="1">
        <v>832197</v>
      </c>
      <c r="C44" s="1" t="s">
        <v>162</v>
      </c>
      <c r="D44" s="1" t="s">
        <v>163</v>
      </c>
      <c r="E44" s="2" t="s">
        <v>164</v>
      </c>
      <c r="F44" s="2" t="s">
        <v>165</v>
      </c>
      <c r="G44" s="2">
        <v>7</v>
      </c>
      <c r="H44" s="2">
        <v>0</v>
      </c>
      <c r="I44" s="1">
        <v>0</v>
      </c>
      <c r="J44" s="3" t="s">
        <v>19</v>
      </c>
      <c r="K44" s="2" t="str">
        <f>J44*1744.31</f>
        <v>0</v>
      </c>
      <c r="L44" s="5"/>
    </row>
    <row r="45" spans="1:12" customHeight="1" ht="105" outlineLevel="5">
      <c r="A45" s="1"/>
      <c r="B45" s="1">
        <v>832195</v>
      </c>
      <c r="C45" s="1" t="s">
        <v>166</v>
      </c>
      <c r="D45" s="1" t="s">
        <v>167</v>
      </c>
      <c r="E45" s="2" t="s">
        <v>168</v>
      </c>
      <c r="F45" s="2" t="s">
        <v>169</v>
      </c>
      <c r="G45" s="2">
        <v>5</v>
      </c>
      <c r="H45" s="2">
        <v>0</v>
      </c>
      <c r="I45" s="1">
        <v>0</v>
      </c>
      <c r="J45" s="3" t="s">
        <v>19</v>
      </c>
      <c r="K45" s="2" t="str">
        <f>J45*2392.86</f>
        <v>0</v>
      </c>
      <c r="L45" s="5"/>
    </row>
    <row r="46" spans="1:12" customHeight="1" ht="105" outlineLevel="5">
      <c r="A46" s="1"/>
      <c r="B46" s="1">
        <v>832196</v>
      </c>
      <c r="C46" s="1" t="s">
        <v>170</v>
      </c>
      <c r="D46" s="1" t="s">
        <v>171</v>
      </c>
      <c r="E46" s="2" t="s">
        <v>172</v>
      </c>
      <c r="F46" s="2" t="s">
        <v>53</v>
      </c>
      <c r="G46" s="2">
        <v>2</v>
      </c>
      <c r="H46" s="2">
        <v>0</v>
      </c>
      <c r="I46" s="1">
        <v>0</v>
      </c>
      <c r="J46" s="3" t="s">
        <v>19</v>
      </c>
      <c r="K46" s="2" t="str">
        <f>J46*1958.64</f>
        <v>0</v>
      </c>
      <c r="L4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2026-08-11T06:34:45+03:00</dcterms:created>
  <dcterms:modified xsi:type="dcterms:W3CDTF">2026-08-11T06:34:45+03:00</dcterms:modified>
  <dc:title>Untitled Spreadsheet</dc:title>
  <dc:description/>
  <dc:subject/>
  <cp:keywords/>
  <cp:category/>
</cp:coreProperties>
</file>