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<sst xmlns="http://schemas.openxmlformats.org/spreadsheetml/2006/main" uniqueCount="146">
  <si>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</si>
  <si>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</si>
  <si>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</si>
  <si>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</si>
  <si>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</si>
  <si>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</si>
  <si>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</si>
  <si>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</si>
  <si>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</si>
  <si>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</si>
  <si>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</si>
  <si>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Прокладки фланцевые</t>
  </si>
  <si>
    <t>Прокладки фланцевые паранитовые</t>
  </si>
  <si>
    <t>FLS-210001</t>
  </si>
  <si>
    <t>прокладка паронитовая Ду 15 фланц.</t>
  </si>
  <si>
    <t>3.74 руб.</t>
  </si>
  <si>
    <t>шт</t>
  </si>
  <si>
    <t>FLS-210002</t>
  </si>
  <si>
    <t>прокладка паронитовая Ду 20 фланц.</t>
  </si>
  <si>
    <t>4.59 руб.</t>
  </si>
  <si>
    <t>FLS-210003</t>
  </si>
  <si>
    <t>прокладка паронитовая Ду 25 фланц.</t>
  </si>
  <si>
    <t>7.14 руб.</t>
  </si>
  <si>
    <t>FLS-210004</t>
  </si>
  <si>
    <t>прокладка паронитовая Ду 32 фланц.</t>
  </si>
  <si>
    <t>9.18 руб.</t>
  </si>
  <si>
    <t>FLS-210005</t>
  </si>
  <si>
    <t>прокладка паронитовая Ду 40 фланц.</t>
  </si>
  <si>
    <t>11.73 руб.</t>
  </si>
  <si>
    <t>FLS-210006</t>
  </si>
  <si>
    <t>прокладка паронитовая Ду 50 фланц.</t>
  </si>
  <si>
    <t>21.59 руб.</t>
  </si>
  <si>
    <t>FLS-210007</t>
  </si>
  <si>
    <t>прокладка паронитовая Ду 65 фланц.</t>
  </si>
  <si>
    <t>24.48 руб.</t>
  </si>
  <si>
    <t>FLS-210008</t>
  </si>
  <si>
    <t>прокладка паронитовая Ду 80 фланц.</t>
  </si>
  <si>
    <t>34.17 руб.</t>
  </si>
  <si>
    <t>FLS-210009</t>
  </si>
  <si>
    <t>прокладка паронитовая Ду 100 фланц.</t>
  </si>
  <si>
    <t>36.04 руб.</t>
  </si>
  <si>
    <t>FLS-210010</t>
  </si>
  <si>
    <t>прокладка паронитовая Ду 125 фланц.</t>
  </si>
  <si>
    <t>48.96 руб.</t>
  </si>
  <si>
    <t>FLS-210011</t>
  </si>
  <si>
    <t>прокладка паронитовая Ду 150 фланц.</t>
  </si>
  <si>
    <t>62.73 руб.</t>
  </si>
  <si>
    <t>FLS-210012</t>
  </si>
  <si>
    <t>прокладка паронитовая Ду 200 фланц.</t>
  </si>
  <si>
    <t>103.02 руб.</t>
  </si>
  <si>
    <t>FLS-210013</t>
  </si>
  <si>
    <t>прокладка паронитовая Ду 250 фланц.</t>
  </si>
  <si>
    <t>120.19 руб.</t>
  </si>
  <si>
    <t>FLS-210014</t>
  </si>
  <si>
    <t>прокладка паронитовая Ду 300 фланц.</t>
  </si>
  <si>
    <t>188.87 руб.</t>
  </si>
  <si>
    <t>FLS-210015</t>
  </si>
  <si>
    <t>прокладка паронитовая Ду 350 фланц.</t>
  </si>
  <si>
    <t>228.14 руб.</t>
  </si>
  <si>
    <t>FLS-210016</t>
  </si>
  <si>
    <t>прокладка паронитовая Ду 400 фланц.</t>
  </si>
  <si>
    <t>217.60 руб.</t>
  </si>
  <si>
    <t>FLS-210017</t>
  </si>
  <si>
    <t>прокладка паронитовая Ду 500 фланц.</t>
  </si>
  <si>
    <t>323.17 руб.</t>
  </si>
  <si>
    <t>Прокладки фланцевые резиновые</t>
  </si>
  <si>
    <t>FLS-220001</t>
  </si>
  <si>
    <t>прокладка резиновая Ду 32 фланц.</t>
  </si>
  <si>
    <t>10.88 руб.</t>
  </si>
  <si>
    <t>FLS-220002</t>
  </si>
  <si>
    <t>прокладка резиновая Ду 40 фланц.</t>
  </si>
  <si>
    <t>12.07 руб.</t>
  </si>
  <si>
    <t>&gt;50</t>
  </si>
  <si>
    <t>FLS-220003</t>
  </si>
  <si>
    <t>прокладка резиновая Ду 50 фланц.</t>
  </si>
  <si>
    <t>15.64 руб.</t>
  </si>
  <si>
    <t>FLS-220004</t>
  </si>
  <si>
    <t>прокладка резиновая Ду 65 фланц.</t>
  </si>
  <si>
    <t>20.23 руб.</t>
  </si>
  <si>
    <t>&gt;100</t>
  </si>
  <si>
    <t>FLS-220005</t>
  </si>
  <si>
    <t>прокладка резиновая Ду 80 фланц.</t>
  </si>
  <si>
    <t>26.69 руб.</t>
  </si>
  <si>
    <t>FLS-220006</t>
  </si>
  <si>
    <t>прокладка резиновая Ду 100 фланц.</t>
  </si>
  <si>
    <t>29.41 руб.</t>
  </si>
  <si>
    <t>FLS-220007</t>
  </si>
  <si>
    <t>прокладка резиновая Ду 125 фланц.</t>
  </si>
  <si>
    <t>43.35 руб.</t>
  </si>
  <si>
    <t>&gt;25</t>
  </si>
  <si>
    <t>FLS-220008</t>
  </si>
  <si>
    <t>прокладка резиновая Ду 150 фланц.</t>
  </si>
  <si>
    <t>48.79 руб.</t>
  </si>
  <si>
    <t>&gt;10</t>
  </si>
  <si>
    <t>FLS-220009</t>
  </si>
  <si>
    <t>прокладка резиновая Ду 200 фланц.</t>
  </si>
  <si>
    <t>83.81 руб.</t>
  </si>
  <si>
    <t>Фланцы Ру16 ГОСТ 12820-80</t>
  </si>
  <si>
    <t>FLS-120001</t>
  </si>
  <si>
    <t>фланец Ду 15 Ру 16   (4*М12) межосевое расстояние 65 мм ГОСТ 12820-80 (33259)</t>
  </si>
  <si>
    <t>198.39 руб.</t>
  </si>
  <si>
    <t>FLS-120002</t>
  </si>
  <si>
    <t>фланец Ду 20 Ру 16   (4*М12) межосевое расстояние 75 мм ГОСТ 12820-80 (33259)</t>
  </si>
  <si>
    <t>264.69 руб.</t>
  </si>
  <si>
    <t>FLS-120003</t>
  </si>
  <si>
    <t>фланец Ду 25 Ру 16   (4*М12) межосевое расстояние 85 мм ГОСТ 12820-80 (33259)</t>
  </si>
  <si>
    <t>357.68 руб.</t>
  </si>
  <si>
    <t>FLS-120004</t>
  </si>
  <si>
    <t>фланец Ду 32 Ру 16   (4*М16) межосевое расстояние 100 мм ГОСТ 12820-80 (33259)</t>
  </si>
  <si>
    <t>9 841.47 руб.</t>
  </si>
  <si>
    <t>FLS-120005</t>
  </si>
  <si>
    <t>фланец Ду 40 Ру 16   (4*М16) межосевое расстояние 110 мм ГОСТ 12820-80 (33259)</t>
  </si>
  <si>
    <t>618.46 руб.</t>
  </si>
  <si>
    <t>FLS-120006</t>
  </si>
  <si>
    <t>фланец Ду 50 Ру 16   (4*М16) межосевое расстояние 125 мм ГОСТ 12820-80 (33259)</t>
  </si>
  <si>
    <t>767.21 руб.</t>
  </si>
  <si>
    <t>FLS-120007</t>
  </si>
  <si>
    <t>фланец Ду 65 Ру 16   (4*М16) межосевое расстояние 145 мм ГОСТ 12820-80 (33259)</t>
  </si>
  <si>
    <t>1 240.49 руб.</t>
  </si>
  <si>
    <t>FLS-120008</t>
  </si>
  <si>
    <t>фланец Ду 80 Ру 16   (4*М16) межосевое расстояние 160 мм ГОСТ 12820-80 (33259)</t>
  </si>
  <si>
    <t>1 153.96 руб.</t>
  </si>
  <si>
    <t>FLS-120009</t>
  </si>
  <si>
    <t>фланец  Ду 100 Ру 16 (8*М16) межосевое расстояние 180 мм ГОСТ 12820-80 (33259)</t>
  </si>
  <si>
    <t>1 366.46 руб.</t>
  </si>
  <si>
    <t>FLS-120010</t>
  </si>
  <si>
    <t>фланец  Ду 125 Ру 16 (8*М16) межосевое расстояние 180 мм ГОСТ 12820-80 (33259)</t>
  </si>
  <si>
    <t>2 514.47 руб.</t>
  </si>
  <si>
    <t>FLS-120011</t>
  </si>
  <si>
    <t>фланец  Ду 150 Ру 16 (8*М20) межосевое расстояние 240 мм ГОСТ 12820-80 (33259)</t>
  </si>
  <si>
    <t>2 801.43 руб.</t>
  </si>
  <si>
    <t>FLS-120012</t>
  </si>
  <si>
    <t>фланец  Ду 200 Ру 16 (12*М20) межосевое расстояние 295 мм ГОСТ 12820-80 (33259)</t>
  </si>
  <si>
    <t>3 292.73 руб.</t>
  </si>
  <si>
    <t>FLS-120013</t>
  </si>
  <si>
    <t>фланец  Ду 250 Ру 16 (12*М24) межосевое расстояние 355 мм ГОСТ 12820-80 (33259)</t>
  </si>
  <si>
    <t>6 229.48 руб.</t>
  </si>
  <si>
    <t>FLS-120014</t>
  </si>
  <si>
    <t>фланец  Ду 300 Ру 16 (12*М24) межосевое расстояние 410 мм ГОСТ 12820-80 (33259)</t>
  </si>
  <si>
    <t>8 222.39 руб.</t>
  </si>
  <si>
    <t>FLS-120015</t>
  </si>
  <si>
    <t>фланец  Ду 350 Ру 16 (16*М24) межосевое расстояние 470 мм ГОСТ 12820-80 (33259)</t>
  </si>
  <si>
    <t>9 219.61 руб.</t>
  </si>
  <si>
    <t>FLS-120016</t>
  </si>
  <si>
    <t>фланец  Ду 400 Ру 16 (16*М27) межосевое расстояние 525 мм ГОСТ 12820-80 (33259)</t>
  </si>
  <si>
    <t>10 986.76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</si>
</sst>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e0_86a6_11e9_8101_003048fd731b_f61961fa_518a_11ea_810f_003048fd731b1.jpeg"/><Relationship Id="rId2" Type="http://schemas.openxmlformats.org/officeDocument/2006/relationships/image" Target="../media/1497ace2_86a6_11e9_8101_003048fd731b_f61961fc_518a_11ea_810f_003048fd731b2.jpeg"/><Relationship Id="rId3" Type="http://schemas.openxmlformats.org/officeDocument/2006/relationships/image" Target="../media/1497ace4_86a6_11e9_8101_003048fd731b_f61961fe_518a_11ea_810f_003048fd731b3.jpeg"/><Relationship Id="rId4" Type="http://schemas.openxmlformats.org/officeDocument/2006/relationships/image" Target="../media/1497ace6_86a6_11e9_8101_003048fd731b_f6196201_518a_11ea_810f_003048fd731b4.jpeg"/><Relationship Id="rId5" Type="http://schemas.openxmlformats.org/officeDocument/2006/relationships/image" Target="../media/1497ace8_86a6_11e9_8101_003048fd731b_f6196203_518a_11ea_810f_003048fd731b5.jpeg"/><Relationship Id="rId6" Type="http://schemas.openxmlformats.org/officeDocument/2006/relationships/image" Target="../media/1497acea_86a6_11e9_8101_003048fd731b_f6196205_518a_11ea_810f_003048fd731b6.jpeg"/><Relationship Id="rId7" Type="http://schemas.openxmlformats.org/officeDocument/2006/relationships/image" Target="../media/1497acec_86a6_11e9_8101_003048fd731b_f6196207_518a_11ea_810f_003048fd731b7.jpeg"/><Relationship Id="rId8" Type="http://schemas.openxmlformats.org/officeDocument/2006/relationships/image" Target="../media/1497acee_86a6_11e9_8101_003048fd731b_f6196208_518a_11ea_810f_003048fd731b8.jpeg"/><Relationship Id="rId9" Type="http://schemas.openxmlformats.org/officeDocument/2006/relationships/image" Target="../media/1497acf0_86a6_11e9_8101_003048fd731b_f61961f8_518a_11ea_810f_003048fd731b9.jpeg"/><Relationship Id="rId10" Type="http://schemas.openxmlformats.org/officeDocument/2006/relationships/image" Target="../media/1497acf2_86a6_11e9_8101_003048fd731b_f61961f9_518a_11ea_810f_003048fd731b10.jpeg"/><Relationship Id="rId11" Type="http://schemas.openxmlformats.org/officeDocument/2006/relationships/image" Target="../media/1497acf4_86a6_11e9_8101_003048fd731b_f61961fb_518a_11ea_810f_003048fd731b11.jpeg"/><Relationship Id="rId12" Type="http://schemas.openxmlformats.org/officeDocument/2006/relationships/image" Target="../media/1497acf6_86a6_11e9_8101_003048fd731b_f61961fd_518a_11ea_810f_003048fd731b12.jpeg"/><Relationship Id="rId13" Type="http://schemas.openxmlformats.org/officeDocument/2006/relationships/image" Target="../media/1497acf8_86a6_11e9_8101_003048fd731b_f61961ff_518a_11ea_810f_003048fd731b13.jpeg"/><Relationship Id="rId14" Type="http://schemas.openxmlformats.org/officeDocument/2006/relationships/image" Target="../media/1497acfa_86a6_11e9_8101_003048fd731b_f6196200_518a_11ea_810f_003048fd731b14.jpeg"/><Relationship Id="rId15" Type="http://schemas.openxmlformats.org/officeDocument/2006/relationships/image" Target="../media/1497acfc_86a6_11e9_8101_003048fd731b_f6196202_518a_11ea_810f_003048fd731b15.jpeg"/><Relationship Id="rId16" Type="http://schemas.openxmlformats.org/officeDocument/2006/relationships/image" Target="../media/1497acfe_86a6_11e9_8101_003048fd731b_f6196204_518a_11ea_810f_003048fd731b16.jpeg"/><Relationship Id="rId17" Type="http://schemas.openxmlformats.org/officeDocument/2006/relationships/image" Target="../media/1497ad00_86a6_11e9_8101_003048fd731b_f6196206_518a_11ea_810f_003048fd731b17.jpeg"/><Relationship Id="rId18" Type="http://schemas.openxmlformats.org/officeDocument/2006/relationships/image" Target="../media/1497ad03_86a6_11e9_8101_003048fd731b_f619620d_518a_11ea_810f_003048fd731b18.jpeg"/><Relationship Id="rId19" Type="http://schemas.openxmlformats.org/officeDocument/2006/relationships/image" Target="../media/1497ad05_86a6_11e9_8101_003048fd731b_f619620e_518a_11ea_810f_003048fd731b19.jpeg"/><Relationship Id="rId20" Type="http://schemas.openxmlformats.org/officeDocument/2006/relationships/image" Target="../media/1497ad07_86a6_11e9_8101_003048fd731b_f619620f_518a_11ea_810f_003048fd731b20.jpeg"/><Relationship Id="rId21" Type="http://schemas.openxmlformats.org/officeDocument/2006/relationships/image" Target="../media/1497ad09_86a6_11e9_8101_003048fd731b_f6196210_518a_11ea_810f_003048fd731b21.jpeg"/><Relationship Id="rId22" Type="http://schemas.openxmlformats.org/officeDocument/2006/relationships/image" Target="../media/1497ad0b_86a6_11e9_8101_003048fd731b_f6196211_518a_11ea_810f_003048fd731b22.jpeg"/><Relationship Id="rId23" Type="http://schemas.openxmlformats.org/officeDocument/2006/relationships/image" Target="../media/1497ad0d_86a6_11e9_8101_003048fd731b_f6196209_518a_11ea_810f_003048fd731b23.jpeg"/><Relationship Id="rId24" Type="http://schemas.openxmlformats.org/officeDocument/2006/relationships/image" Target="../media/1497ad0f_86a6_11e9_8101_003048fd731b_f619620a_518a_11ea_810f_003048fd731b24.jpeg"/><Relationship Id="rId25" Type="http://schemas.openxmlformats.org/officeDocument/2006/relationships/image" Target="../media/1497ad11_86a6_11e9_8101_003048fd731b_f619620b_518a_11ea_810f_003048fd731b25.jpeg"/><Relationship Id="rId26" Type="http://schemas.openxmlformats.org/officeDocument/2006/relationships/image" Target="../media/1497ad13_86a6_11e9_8101_003048fd731b_f619620c_518a_11ea_810f_003048fd731b26.jpeg"/><Relationship Id="rId27" Type="http://schemas.openxmlformats.org/officeDocument/2006/relationships/image" Target="../media/1497aca2_86a6_11e9_8101_003048fd731b_f61961e5_518a_11ea_810f_003048fd731b27.jpeg"/><Relationship Id="rId28" Type="http://schemas.openxmlformats.org/officeDocument/2006/relationships/image" Target="../media/1497aca4_86a6_11e9_8101_003048fd731b_f61961e6_518a_11ea_810f_003048fd731b28.jpeg"/><Relationship Id="rId29" Type="http://schemas.openxmlformats.org/officeDocument/2006/relationships/image" Target="../media/1497aca6_86a6_11e9_8101_003048fd731b_f61961e7_518a_11ea_810f_003048fd731b29.jpeg"/><Relationship Id="rId30" Type="http://schemas.openxmlformats.org/officeDocument/2006/relationships/image" Target="../media/1497aca8_86a6_11e9_8101_003048fd731b_975538d4_a586_11ee_a526_047c1617b14330.jpeg"/><Relationship Id="rId31" Type="http://schemas.openxmlformats.org/officeDocument/2006/relationships/image" Target="../media/1497acaa_86a6_11e9_8101_003048fd731b_f61961e8_518a_11ea_810f_003048fd731b31.jpeg"/><Relationship Id="rId32" Type="http://schemas.openxmlformats.org/officeDocument/2006/relationships/image" Target="../media/1497acac_86a6_11e9_8101_003048fd731b_f61961e9_518a_11ea_810f_003048fd731b32.jpeg"/><Relationship Id="rId33" Type="http://schemas.openxmlformats.org/officeDocument/2006/relationships/image" Target="../media/1497acae_86a6_11e9_8101_003048fd731b_f61961ea_518a_11ea_810f_003048fd731b33.jpeg"/><Relationship Id="rId34" Type="http://schemas.openxmlformats.org/officeDocument/2006/relationships/image" Target="../media/1497acb0_86a6_11e9_8101_003048fd731b_f61961eb_518a_11ea_810f_003048fd731b34.jpeg"/><Relationship Id="rId35" Type="http://schemas.openxmlformats.org/officeDocument/2006/relationships/image" Target="../media/1497acb2_86a6_11e9_8101_003048fd731b_f61961dd_518a_11ea_810f_003048fd731b35.jpeg"/><Relationship Id="rId36" Type="http://schemas.openxmlformats.org/officeDocument/2006/relationships/image" Target="../media/1497acb4_86a6_11e9_8101_003048fd731b_f61961de_518a_11ea_810f_003048fd731b36.jpeg"/><Relationship Id="rId37" Type="http://schemas.openxmlformats.org/officeDocument/2006/relationships/image" Target="../media/1497acb6_86a6_11e9_8101_003048fd731b_f61961df_518a_11ea_810f_003048fd731b37.jpeg"/><Relationship Id="rId38" Type="http://schemas.openxmlformats.org/officeDocument/2006/relationships/image" Target="../media/1497acb8_86a6_11e9_8101_003048fd731b_f61961e0_518a_11ea_810f_003048fd731b38.jpeg"/><Relationship Id="rId39" Type="http://schemas.openxmlformats.org/officeDocument/2006/relationships/image" Target="../media/1497acba_86a6_11e9_8101_003048fd731b_f61961e1_518a_11ea_810f_003048fd731b39.jpeg"/><Relationship Id="rId40" Type="http://schemas.openxmlformats.org/officeDocument/2006/relationships/image" Target="../media/1497acbc_86a6_11e9_8101_003048fd731b_f61961e2_518a_11ea_810f_003048fd731b40.jpeg"/><Relationship Id="rId41" Type="http://schemas.openxmlformats.org/officeDocument/2006/relationships/image" Target="../media/1497acbe_86a6_11e9_8101_003048fd731b_f61961e3_518a_11ea_810f_003048fd731b41.jpeg"/><Relationship Id="rId42" Type="http://schemas.openxmlformats.org/officeDocument/2006/relationships/image" Target="../media/1497acc0_86a6_11e9_8101_003048fd731b_f61961e4_518a_11ea_810f_003048fd731b4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821153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J5*3.74</f>
        <v>0</v>
      </c>
      <c r="L5" s="5"/>
    </row>
    <row r="6" spans="1:12" customHeight="1" ht="105" outlineLevel="4">
      <c r="A6" s="1"/>
      <c r="B6" s="1">
        <v>821154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J6*4.59</f>
        <v>0</v>
      </c>
      <c r="L6" s="5"/>
    </row>
    <row r="7" spans="1:12" customHeight="1" ht="105" outlineLevel="4">
      <c r="A7" s="1"/>
      <c r="B7" s="1">
        <v>821155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J7*7.14</f>
        <v>0</v>
      </c>
      <c r="L7" s="5"/>
    </row>
    <row r="8" spans="1:12" customHeight="1" ht="105" outlineLevel="4">
      <c r="A8" s="1"/>
      <c r="B8" s="1">
        <v>821156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J8*9.18</f>
        <v>0</v>
      </c>
      <c r="L8" s="5"/>
    </row>
    <row r="9" spans="1:12" customHeight="1" ht="105" outlineLevel="4">
      <c r="A9" s="1"/>
      <c r="B9" s="1">
        <v>821157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J9*11.73</f>
        <v>0</v>
      </c>
      <c r="L9" s="5"/>
    </row>
    <row r="10" spans="1:12" customHeight="1" ht="105" outlineLevel="4">
      <c r="A10" s="1"/>
      <c r="B10" s="1">
        <v>821158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J10*21.59</f>
        <v>0</v>
      </c>
      <c r="L10" s="5"/>
    </row>
    <row r="11" spans="1:12" customHeight="1" ht="105" outlineLevel="4">
      <c r="A11" s="1"/>
      <c r="B11" s="1">
        <v>821159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J11*24.48</f>
        <v>0</v>
      </c>
      <c r="L11" s="5"/>
    </row>
    <row r="12" spans="1:12" customHeight="1" ht="105" outlineLevel="4">
      <c r="A12" s="1"/>
      <c r="B12" s="1">
        <v>821160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J12*34.17</f>
        <v>0</v>
      </c>
      <c r="L12" s="5"/>
    </row>
    <row r="13" spans="1:12" customHeight="1" ht="105" outlineLevel="4">
      <c r="A13" s="1"/>
      <c r="B13" s="1">
        <v>821161</v>
      </c>
      <c r="C13" s="1" t="s">
        <v>38</v>
      </c>
      <c r="D13" s="1"/>
      <c r="E13" s="2" t="s">
        <v>39</v>
      </c>
      <c r="F13" s="2" t="s">
        <v>40</v>
      </c>
      <c r="G13" s="2">
        <v>4</v>
      </c>
      <c r="H13" s="2">
        <v>0</v>
      </c>
      <c r="I13" s="1">
        <v>0</v>
      </c>
      <c r="J13" s="3" t="s">
        <v>16</v>
      </c>
      <c r="K13" s="2" t="str">
        <f>J13*36.04</f>
        <v>0</v>
      </c>
      <c r="L13" s="5"/>
    </row>
    <row r="14" spans="1:12" customHeight="1" ht="105" outlineLevel="4">
      <c r="A14" s="1"/>
      <c r="B14" s="1">
        <v>821162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J14*48.96</f>
        <v>0</v>
      </c>
      <c r="L14" s="5"/>
    </row>
    <row r="15" spans="1:12" customHeight="1" ht="105" outlineLevel="4">
      <c r="A15" s="1"/>
      <c r="B15" s="1">
        <v>821163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J15*62.73</f>
        <v>0</v>
      </c>
      <c r="L15" s="5"/>
    </row>
    <row r="16" spans="1:12" customHeight="1" ht="105" outlineLevel="4">
      <c r="A16" s="1"/>
      <c r="B16" s="1">
        <v>821164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J16*103.02</f>
        <v>0</v>
      </c>
      <c r="L16" s="5"/>
    </row>
    <row r="17" spans="1:12" customHeight="1" ht="105" outlineLevel="4">
      <c r="A17" s="1"/>
      <c r="B17" s="1">
        <v>821165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J17*120.19</f>
        <v>0</v>
      </c>
      <c r="L17" s="5"/>
    </row>
    <row r="18" spans="1:12" customHeight="1" ht="105" outlineLevel="4">
      <c r="A18" s="1"/>
      <c r="B18" s="1">
        <v>821166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J18*188.87</f>
        <v>0</v>
      </c>
      <c r="L18" s="5"/>
    </row>
    <row r="19" spans="1:12" customHeight="1" ht="105" outlineLevel="4">
      <c r="A19" s="1"/>
      <c r="B19" s="1">
        <v>821167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J19*228.14</f>
        <v>0</v>
      </c>
      <c r="L19" s="5"/>
    </row>
    <row r="20" spans="1:12" customHeight="1" ht="105" outlineLevel="4">
      <c r="A20" s="1"/>
      <c r="B20" s="1">
        <v>821168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J20*217.60</f>
        <v>0</v>
      </c>
      <c r="L20" s="5"/>
    </row>
    <row r="21" spans="1:12" customHeight="1" ht="105" outlineLevel="4">
      <c r="A21" s="1"/>
      <c r="B21" s="1">
        <v>821169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J21*323.17</f>
        <v>0</v>
      </c>
      <c r="L21" s="5"/>
    </row>
    <row r="22" spans="1:12" outlineLevel="2">
      <c r="A22" s="8" t="s">
        <v>65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821170</v>
      </c>
      <c r="C23" s="1" t="s">
        <v>66</v>
      </c>
      <c r="D23" s="1"/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16</v>
      </c>
      <c r="K23" s="2" t="str">
        <f>J23*10.88</f>
        <v>0</v>
      </c>
      <c r="L23" s="5"/>
    </row>
    <row r="24" spans="1:12" customHeight="1" ht="105" outlineLevel="4">
      <c r="A24" s="1"/>
      <c r="B24" s="1">
        <v>821171</v>
      </c>
      <c r="C24" s="1" t="s">
        <v>69</v>
      </c>
      <c r="D24" s="1"/>
      <c r="E24" s="2" t="s">
        <v>70</v>
      </c>
      <c r="F24" s="2" t="s">
        <v>71</v>
      </c>
      <c r="G24" s="2" t="s">
        <v>72</v>
      </c>
      <c r="H24" s="2">
        <v>0</v>
      </c>
      <c r="I24" s="1">
        <v>0</v>
      </c>
      <c r="J24" s="3" t="s">
        <v>16</v>
      </c>
      <c r="K24" s="2" t="str">
        <f>J24*12.07</f>
        <v>0</v>
      </c>
      <c r="L24" s="5"/>
    </row>
    <row r="25" spans="1:12" customHeight="1" ht="105" outlineLevel="4">
      <c r="A25" s="1"/>
      <c r="B25" s="1">
        <v>821172</v>
      </c>
      <c r="C25" s="1" t="s">
        <v>73</v>
      </c>
      <c r="D25" s="1"/>
      <c r="E25" s="2" t="s">
        <v>74</v>
      </c>
      <c r="F25" s="2" t="s">
        <v>75</v>
      </c>
      <c r="G25" s="2" t="s">
        <v>72</v>
      </c>
      <c r="H25" s="2">
        <v>0</v>
      </c>
      <c r="I25" s="1">
        <v>0</v>
      </c>
      <c r="J25" s="3" t="s">
        <v>16</v>
      </c>
      <c r="K25" s="2" t="str">
        <f>J25*15.64</f>
        <v>0</v>
      </c>
      <c r="L25" s="5"/>
    </row>
    <row r="26" spans="1:12" customHeight="1" ht="105" outlineLevel="4">
      <c r="A26" s="1"/>
      <c r="B26" s="1">
        <v>821173</v>
      </c>
      <c r="C26" s="1" t="s">
        <v>76</v>
      </c>
      <c r="D26" s="1"/>
      <c r="E26" s="2" t="s">
        <v>77</v>
      </c>
      <c r="F26" s="2" t="s">
        <v>78</v>
      </c>
      <c r="G26" s="2" t="s">
        <v>79</v>
      </c>
      <c r="H26" s="2">
        <v>0</v>
      </c>
      <c r="I26" s="1">
        <v>0</v>
      </c>
      <c r="J26" s="3" t="s">
        <v>16</v>
      </c>
      <c r="K26" s="2" t="str">
        <f>J26*20.23</f>
        <v>0</v>
      </c>
      <c r="L26" s="5"/>
    </row>
    <row r="27" spans="1:12" customHeight="1" ht="105" outlineLevel="4">
      <c r="A27" s="1"/>
      <c r="B27" s="1">
        <v>821174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J27*26.69</f>
        <v>0</v>
      </c>
      <c r="L27" s="5"/>
    </row>
    <row r="28" spans="1:12" customHeight="1" ht="105" outlineLevel="4">
      <c r="A28" s="1"/>
      <c r="B28" s="1">
        <v>821175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J28*29.41</f>
        <v>0</v>
      </c>
      <c r="L28" s="5"/>
    </row>
    <row r="29" spans="1:12" customHeight="1" ht="105" outlineLevel="4">
      <c r="A29" s="1"/>
      <c r="B29" s="1">
        <v>821176</v>
      </c>
      <c r="C29" s="1" t="s">
        <v>86</v>
      </c>
      <c r="D29" s="1"/>
      <c r="E29" s="2" t="s">
        <v>87</v>
      </c>
      <c r="F29" s="2" t="s">
        <v>88</v>
      </c>
      <c r="G29" s="2" t="s">
        <v>89</v>
      </c>
      <c r="H29" s="2">
        <v>0</v>
      </c>
      <c r="I29" s="1">
        <v>0</v>
      </c>
      <c r="J29" s="3" t="s">
        <v>16</v>
      </c>
      <c r="K29" s="2" t="str">
        <f>J29*43.35</f>
        <v>0</v>
      </c>
      <c r="L29" s="5"/>
    </row>
    <row r="30" spans="1:12" customHeight="1" ht="105" outlineLevel="4">
      <c r="A30" s="1"/>
      <c r="B30" s="1">
        <v>821177</v>
      </c>
      <c r="C30" s="1" t="s">
        <v>90</v>
      </c>
      <c r="D30" s="1"/>
      <c r="E30" s="2" t="s">
        <v>91</v>
      </c>
      <c r="F30" s="2" t="s">
        <v>92</v>
      </c>
      <c r="G30" s="2" t="s">
        <v>93</v>
      </c>
      <c r="H30" s="2">
        <v>0</v>
      </c>
      <c r="I30" s="1">
        <v>0</v>
      </c>
      <c r="J30" s="3" t="s">
        <v>16</v>
      </c>
      <c r="K30" s="2" t="str">
        <f>J30*48.79</f>
        <v>0</v>
      </c>
      <c r="L30" s="5"/>
    </row>
    <row r="31" spans="1:12" customHeight="1" ht="105" outlineLevel="4">
      <c r="A31" s="1"/>
      <c r="B31" s="1">
        <v>821178</v>
      </c>
      <c r="C31" s="1" t="s">
        <v>94</v>
      </c>
      <c r="D31" s="1"/>
      <c r="E31" s="2" t="s">
        <v>95</v>
      </c>
      <c r="F31" s="2" t="s">
        <v>96</v>
      </c>
      <c r="G31" s="2" t="s">
        <v>89</v>
      </c>
      <c r="H31" s="2">
        <v>0</v>
      </c>
      <c r="I31" s="1">
        <v>0</v>
      </c>
      <c r="J31" s="3" t="s">
        <v>16</v>
      </c>
      <c r="K31" s="2" t="str">
        <f>J31*83.81</f>
        <v>0</v>
      </c>
      <c r="L31" s="5"/>
    </row>
    <row r="32" spans="1:12" outlineLevel="1">
      <c r="A32" s="7" t="s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outlineLevel="2">
      <c r="A33" s="8" t="s">
        <v>97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821124</v>
      </c>
      <c r="C34" s="1" t="s">
        <v>98</v>
      </c>
      <c r="D34" s="1"/>
      <c r="E34" s="2" t="s">
        <v>99</v>
      </c>
      <c r="F34" s="2" t="s">
        <v>100</v>
      </c>
      <c r="G34" s="2">
        <v>0</v>
      </c>
      <c r="H34" s="2">
        <v>0</v>
      </c>
      <c r="I34" s="1">
        <v>0</v>
      </c>
      <c r="J34" s="3" t="s">
        <v>16</v>
      </c>
      <c r="K34" s="2" t="str">
        <f>J34*198.39</f>
        <v>0</v>
      </c>
      <c r="L34" s="5"/>
    </row>
    <row r="35" spans="1:12" customHeight="1" ht="105" outlineLevel="4">
      <c r="A35" s="1"/>
      <c r="B35" s="1">
        <v>821125</v>
      </c>
      <c r="C35" s="1" t="s">
        <v>101</v>
      </c>
      <c r="D35" s="1"/>
      <c r="E35" s="2" t="s">
        <v>102</v>
      </c>
      <c r="F35" s="2" t="s">
        <v>103</v>
      </c>
      <c r="G35" s="2">
        <v>0</v>
      </c>
      <c r="H35" s="2">
        <v>0</v>
      </c>
      <c r="I35" s="1">
        <v>0</v>
      </c>
      <c r="J35" s="3" t="s">
        <v>16</v>
      </c>
      <c r="K35" s="2" t="str">
        <f>J35*264.69</f>
        <v>0</v>
      </c>
      <c r="L35" s="5"/>
    </row>
    <row r="36" spans="1:12" customHeight="1" ht="105" outlineLevel="4">
      <c r="A36" s="1"/>
      <c r="B36" s="1">
        <v>821126</v>
      </c>
      <c r="C36" s="1" t="s">
        <v>104</v>
      </c>
      <c r="D36" s="1"/>
      <c r="E36" s="2" t="s">
        <v>105</v>
      </c>
      <c r="F36" s="2" t="s">
        <v>106</v>
      </c>
      <c r="G36" s="2">
        <v>2</v>
      </c>
      <c r="H36" s="2">
        <v>0</v>
      </c>
      <c r="I36" s="1">
        <v>0</v>
      </c>
      <c r="J36" s="3" t="s">
        <v>16</v>
      </c>
      <c r="K36" s="2" t="str">
        <f>J36*357.68</f>
        <v>0</v>
      </c>
      <c r="L36" s="5"/>
    </row>
    <row r="37" spans="1:12" customHeight="1" ht="105" outlineLevel="4">
      <c r="A37" s="1"/>
      <c r="B37" s="1">
        <v>821127</v>
      </c>
      <c r="C37" s="1" t="s">
        <v>107</v>
      </c>
      <c r="D37" s="1"/>
      <c r="E37" s="2" t="s">
        <v>108</v>
      </c>
      <c r="F37" s="2" t="s">
        <v>109</v>
      </c>
      <c r="G37" s="2">
        <v>10</v>
      </c>
      <c r="H37" s="2">
        <v>0</v>
      </c>
      <c r="I37" s="1">
        <v>0</v>
      </c>
      <c r="J37" s="3" t="s">
        <v>16</v>
      </c>
      <c r="K37" s="2" t="str">
        <f>J37*9841.47</f>
        <v>0</v>
      </c>
      <c r="L37" s="5"/>
    </row>
    <row r="38" spans="1:12" customHeight="1" ht="105" outlineLevel="4">
      <c r="A38" s="1"/>
      <c r="B38" s="1">
        <v>821128</v>
      </c>
      <c r="C38" s="1" t="s">
        <v>110</v>
      </c>
      <c r="D38" s="1"/>
      <c r="E38" s="2" t="s">
        <v>111</v>
      </c>
      <c r="F38" s="2" t="s">
        <v>112</v>
      </c>
      <c r="G38" s="2">
        <v>0</v>
      </c>
      <c r="H38" s="2">
        <v>0</v>
      </c>
      <c r="I38" s="1">
        <v>0</v>
      </c>
      <c r="J38" s="3" t="s">
        <v>16</v>
      </c>
      <c r="K38" s="2" t="str">
        <f>J38*618.46</f>
        <v>0</v>
      </c>
      <c r="L38" s="5"/>
    </row>
    <row r="39" spans="1:12" customHeight="1" ht="105" outlineLevel="4">
      <c r="A39" s="1"/>
      <c r="B39" s="1">
        <v>821129</v>
      </c>
      <c r="C39" s="1" t="s">
        <v>113</v>
      </c>
      <c r="D39" s="1"/>
      <c r="E39" s="2" t="s">
        <v>114</v>
      </c>
      <c r="F39" s="2" t="s">
        <v>115</v>
      </c>
      <c r="G39" s="2">
        <v>0</v>
      </c>
      <c r="H39" s="2">
        <v>0</v>
      </c>
      <c r="I39" s="1">
        <v>0</v>
      </c>
      <c r="J39" s="3" t="s">
        <v>16</v>
      </c>
      <c r="K39" s="2" t="str">
        <f>J39*767.21</f>
        <v>0</v>
      </c>
      <c r="L39" s="5"/>
    </row>
    <row r="40" spans="1:12" customHeight="1" ht="105" outlineLevel="4">
      <c r="A40" s="1"/>
      <c r="B40" s="1">
        <v>821130</v>
      </c>
      <c r="C40" s="1" t="s">
        <v>116</v>
      </c>
      <c r="D40" s="1"/>
      <c r="E40" s="2" t="s">
        <v>117</v>
      </c>
      <c r="F40" s="2" t="s">
        <v>118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J40*1240.49</f>
        <v>0</v>
      </c>
      <c r="L40" s="5"/>
    </row>
    <row r="41" spans="1:12" customHeight="1" ht="105" outlineLevel="4">
      <c r="A41" s="1"/>
      <c r="B41" s="1">
        <v>821131</v>
      </c>
      <c r="C41" s="1" t="s">
        <v>119</v>
      </c>
      <c r="D41" s="1"/>
      <c r="E41" s="2" t="s">
        <v>120</v>
      </c>
      <c r="F41" s="2" t="s">
        <v>121</v>
      </c>
      <c r="G41" s="2">
        <v>4</v>
      </c>
      <c r="H41" s="2">
        <v>0</v>
      </c>
      <c r="I41" s="1">
        <v>0</v>
      </c>
      <c r="J41" s="3" t="s">
        <v>16</v>
      </c>
      <c r="K41" s="2" t="str">
        <f>J41*1153.96</f>
        <v>0</v>
      </c>
      <c r="L41" s="5"/>
    </row>
    <row r="42" spans="1:12" customHeight="1" ht="105" outlineLevel="4">
      <c r="A42" s="1"/>
      <c r="B42" s="1">
        <v>821132</v>
      </c>
      <c r="C42" s="1" t="s">
        <v>122</v>
      </c>
      <c r="D42" s="1"/>
      <c r="E42" s="2" t="s">
        <v>123</v>
      </c>
      <c r="F42" s="2" t="s">
        <v>124</v>
      </c>
      <c r="G42" s="2">
        <v>0</v>
      </c>
      <c r="H42" s="2">
        <v>0</v>
      </c>
      <c r="I42" s="1">
        <v>0</v>
      </c>
      <c r="J42" s="3" t="s">
        <v>16</v>
      </c>
      <c r="K42" s="2" t="str">
        <f>J42*1366.46</f>
        <v>0</v>
      </c>
      <c r="L42" s="5"/>
    </row>
    <row r="43" spans="1:12" customHeight="1" ht="105" outlineLevel="4">
      <c r="A43" s="1"/>
      <c r="B43" s="1">
        <v>821133</v>
      </c>
      <c r="C43" s="1" t="s">
        <v>125</v>
      </c>
      <c r="D43" s="1"/>
      <c r="E43" s="2" t="s">
        <v>126</v>
      </c>
      <c r="F43" s="2" t="s">
        <v>127</v>
      </c>
      <c r="G43" s="2">
        <v>5</v>
      </c>
      <c r="H43" s="2">
        <v>0</v>
      </c>
      <c r="I43" s="1">
        <v>0</v>
      </c>
      <c r="J43" s="3" t="s">
        <v>16</v>
      </c>
      <c r="K43" s="2" t="str">
        <f>J43*2514.47</f>
        <v>0</v>
      </c>
      <c r="L43" s="5"/>
    </row>
    <row r="44" spans="1:12" customHeight="1" ht="105" outlineLevel="4">
      <c r="A44" s="1"/>
      <c r="B44" s="1">
        <v>821134</v>
      </c>
      <c r="C44" s="1" t="s">
        <v>128</v>
      </c>
      <c r="D44" s="1"/>
      <c r="E44" s="2" t="s">
        <v>129</v>
      </c>
      <c r="F44" s="2" t="s">
        <v>130</v>
      </c>
      <c r="G44" s="2">
        <v>0</v>
      </c>
      <c r="H44" s="2">
        <v>0</v>
      </c>
      <c r="I44" s="1">
        <v>0</v>
      </c>
      <c r="J44" s="3" t="s">
        <v>16</v>
      </c>
      <c r="K44" s="2" t="str">
        <f>J44*2801.43</f>
        <v>0</v>
      </c>
      <c r="L44" s="5"/>
    </row>
    <row r="45" spans="1:12" customHeight="1" ht="105" outlineLevel="4">
      <c r="A45" s="1"/>
      <c r="B45" s="1">
        <v>821135</v>
      </c>
      <c r="C45" s="1" t="s">
        <v>131</v>
      </c>
      <c r="D45" s="1"/>
      <c r="E45" s="2" t="s">
        <v>132</v>
      </c>
      <c r="F45" s="2" t="s">
        <v>133</v>
      </c>
      <c r="G45" s="2">
        <v>0</v>
      </c>
      <c r="H45" s="2">
        <v>0</v>
      </c>
      <c r="I45" s="1">
        <v>0</v>
      </c>
      <c r="J45" s="3" t="s">
        <v>16</v>
      </c>
      <c r="K45" s="2" t="str">
        <f>J45*3292.73</f>
        <v>0</v>
      </c>
      <c r="L45" s="5"/>
    </row>
    <row r="46" spans="1:12" customHeight="1" ht="105" outlineLevel="4">
      <c r="A46" s="1"/>
      <c r="B46" s="1">
        <v>821136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16</v>
      </c>
      <c r="K46" s="2" t="str">
        <f>J46*6229.48</f>
        <v>0</v>
      </c>
      <c r="L46" s="5"/>
    </row>
    <row r="47" spans="1:12" customHeight="1" ht="105" outlineLevel="4">
      <c r="A47" s="1"/>
      <c r="B47" s="1">
        <v>821137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16</v>
      </c>
      <c r="K47" s="2" t="str">
        <f>J47*8222.39</f>
        <v>0</v>
      </c>
      <c r="L47" s="5"/>
    </row>
    <row r="48" spans="1:12" customHeight="1" ht="105" outlineLevel="4">
      <c r="A48" s="1"/>
      <c r="B48" s="1">
        <v>821138</v>
      </c>
      <c r="C48" s="1" t="s">
        <v>140</v>
      </c>
      <c r="D48" s="1"/>
      <c r="E48" s="2" t="s">
        <v>141</v>
      </c>
      <c r="F48" s="2" t="s">
        <v>142</v>
      </c>
      <c r="G48" s="2">
        <v>0</v>
      </c>
      <c r="H48" s="2">
        <v>0</v>
      </c>
      <c r="I48" s="1">
        <v>0</v>
      </c>
      <c r="J48" s="3" t="s">
        <v>16</v>
      </c>
      <c r="K48" s="2" t="str">
        <f>J48*9219.61</f>
        <v>0</v>
      </c>
      <c r="L48" s="5"/>
    </row>
    <row r="49" spans="1:12" customHeight="1" ht="105" outlineLevel="4">
      <c r="A49" s="1"/>
      <c r="B49" s="1">
        <v>821139</v>
      </c>
      <c r="C49" s="1" t="s">
        <v>143</v>
      </c>
      <c r="D49" s="1"/>
      <c r="E49" s="2" t="s">
        <v>144</v>
      </c>
      <c r="F49" s="2" t="s">
        <v>145</v>
      </c>
      <c r="G49" s="2">
        <v>0</v>
      </c>
      <c r="H49" s="2">
        <v>0</v>
      </c>
      <c r="I49" s="1">
        <v>0</v>
      </c>
      <c r="J49" s="3" t="s">
        <v>16</v>
      </c>
      <c r="K49" s="2" t="str">
        <f>J49*10986.76</f>
        <v>0</v>
      </c>
      <c r="L4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:K32"/>
    <mergeCell ref="A4:K4"/>
    <mergeCell ref="A22:K22"/>
    <mergeCell ref="A33:K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2026-07-29T23:57:35+03:00</dcterms:created>
  <dcterms:modified xsi:type="dcterms:W3CDTF">2026-07-29T23:57:35+03:00</dcterms:modified>
  <dc:title>Untitled Spreadsheet</dc:title>
  <dc:description/>
  <dc:subject/>
  <cp:keywords/>
  <cp:category/>
</cp:coreProperties>
</file>