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<sst xmlns="http://schemas.openxmlformats.org/spreadsheetml/2006/main" uniqueCount="191">
  <si>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</si>
  <si>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</si>
  <si>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</si>
  <si>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</si>
  <si>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</si>
  <si>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</si>
  <si>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</si>
  <si>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</si>
  <si>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</si>
  <si>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</si>
  <si>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шаровые запорные для ВОДЫ</t>
  </si>
  <si>
    <t>Краны запорные шаровые</t>
  </si>
  <si>
    <t>Краны шаровые ZEGOR</t>
  </si>
  <si>
    <t>Краны шаровые ZEGOR BASIC</t>
  </si>
  <si>
    <t>ZGR-000001</t>
  </si>
  <si>
    <t>FB11</t>
  </si>
  <si>
    <t>Кран шаровый Pn40 латунь никель 1/2" вн-вн бабочка (1/80шт)</t>
  </si>
  <si>
    <t>365.91 руб.</t>
  </si>
  <si>
    <t>&gt;100</t>
  </si>
  <si>
    <t>шт</t>
  </si>
  <si>
    <t>ZGR-000002</t>
  </si>
  <si>
    <t>FB12</t>
  </si>
  <si>
    <t>Кран шаровый Zegor  полнопроходной Pn40 латунь никель 3/4" вн-вн бабочка (25/100шт)</t>
  </si>
  <si>
    <t>539.31 руб.</t>
  </si>
  <si>
    <t>&gt;50</t>
  </si>
  <si>
    <t>ZGR-000003</t>
  </si>
  <si>
    <t>FB13</t>
  </si>
  <si>
    <t>Кран шаровый 1" вн-вн Pn40 латунь никель бабочка ZEGOR (15/60шт)</t>
  </si>
  <si>
    <t>717.49 руб.</t>
  </si>
  <si>
    <t>ZGR-000004</t>
  </si>
  <si>
    <t>FN11</t>
  </si>
  <si>
    <t>Кран шаровый Zegor  полнопроходной Pn40 латунь никель 1/2" вн-нар бабочка (1/80шт)</t>
  </si>
  <si>
    <t>386.82 руб.</t>
  </si>
  <si>
    <t>ZGR-000005</t>
  </si>
  <si>
    <t>FN12</t>
  </si>
  <si>
    <t>Кран шаровый Pn40 латунь никель 3/4" вн-нар бабочка (25/100шт)</t>
  </si>
  <si>
    <t>560.46 руб.</t>
  </si>
  <si>
    <t>ZGR-000006</t>
  </si>
  <si>
    <t>FN13</t>
  </si>
  <si>
    <t>Кран шаровый Zegor  полнопроходной Pn40 латунь никель 1" вн-нар бабочка (15/60шт)</t>
  </si>
  <si>
    <t>842.49 руб.</t>
  </si>
  <si>
    <t>&gt;25</t>
  </si>
  <si>
    <t>ZGR-000007</t>
  </si>
  <si>
    <t>FNN11</t>
  </si>
  <si>
    <t>Кран шаровый Zegor  полнопроходной Pn40 латунь никель 1/2" нар-нар бабочка (1/80шт)</t>
  </si>
  <si>
    <t>372.84 руб.</t>
  </si>
  <si>
    <t>ZGR-000008</t>
  </si>
  <si>
    <t>FBR11</t>
  </si>
  <si>
    <t>Кран шаровый Zegor  полнопроходной Pn40 латунь никель 1/2" вн-вн ручка (25/100шт)</t>
  </si>
  <si>
    <t>400.64 руб.</t>
  </si>
  <si>
    <t>ZGR-000009</t>
  </si>
  <si>
    <t>FBR12</t>
  </si>
  <si>
    <t>Кран шаровый Zegor  полнопроходной Pn40 латунь никель 3/4" вн-вн ручка (20/80шт)</t>
  </si>
  <si>
    <t>570.94 руб.</t>
  </si>
  <si>
    <t>ZGR-000010</t>
  </si>
  <si>
    <t>FBR13</t>
  </si>
  <si>
    <t>Кран шаровый Zegor  полнопроходной Pn40 латунь никель 1" вн-вн ручка (10/40шт)</t>
  </si>
  <si>
    <t>848.04 руб.</t>
  </si>
  <si>
    <t>ZGR-000011</t>
  </si>
  <si>
    <t>FBR14</t>
  </si>
  <si>
    <t>Кран шаровый Pn40 латунь никель 11/4" вн-вн ручка (16/32шт)</t>
  </si>
  <si>
    <t>1 167.12 руб.</t>
  </si>
  <si>
    <t>&gt;10</t>
  </si>
  <si>
    <t>ZGR-000012</t>
  </si>
  <si>
    <t>FBR15</t>
  </si>
  <si>
    <t>Кран шаровый Zegor  полнопроходной Pn40 латунь никель 11/2" вн-вн ручка (10/20шт)</t>
  </si>
  <si>
    <t>1 901.32 руб.</t>
  </si>
  <si>
    <t>ZGR-000013</t>
  </si>
  <si>
    <t>FBR16</t>
  </si>
  <si>
    <t>Кран шаровый Zegor  полнопроходной Pn40 латунь никель 2" вн-вн ручка (6/12шт)</t>
  </si>
  <si>
    <t>3 104.98 руб.</t>
  </si>
  <si>
    <t>ZGR-000014</t>
  </si>
  <si>
    <t>FNR11</t>
  </si>
  <si>
    <t>Кран шаровый Zegor  полнопроходной Pn40 латунь никель 1/2" вн-нар ручка (25/100шт)</t>
  </si>
  <si>
    <t>339.23 руб.</t>
  </si>
  <si>
    <t>ZGR-000015</t>
  </si>
  <si>
    <t>FNR12</t>
  </si>
  <si>
    <t>Кран шаровый Zegor  полнопроходной Pn40 латунь никель 3/4" вн-нар ручка (15/60шт)</t>
  </si>
  <si>
    <t>559.66 руб.</t>
  </si>
  <si>
    <t>ZGR-000016</t>
  </si>
  <si>
    <t>FNR13</t>
  </si>
  <si>
    <t>Кран шаровый Zegor  полнопроходной Pn40 латунь никель 1" вн-нар ручка (12/48шт)</t>
  </si>
  <si>
    <t>919.99 руб.</t>
  </si>
  <si>
    <t>ZGR-000017</t>
  </si>
  <si>
    <t>FNR14</t>
  </si>
  <si>
    <t>Кран шаровый Zegor  полнопроходной Pn40 латунь никель 11/4" вн-нар ручка (16/32шт)</t>
  </si>
  <si>
    <t>1 379.99 руб.</t>
  </si>
  <si>
    <t>ZGR-000018</t>
  </si>
  <si>
    <t>FNR15</t>
  </si>
  <si>
    <t>Кран шаровый Zegor  полнопроходной Pn40 латунь никель 11/2" вн-нар ручка (10/20шт)</t>
  </si>
  <si>
    <t>2 156.23 руб.</t>
  </si>
  <si>
    <t>ZGR-000019</t>
  </si>
  <si>
    <t>FNR16</t>
  </si>
  <si>
    <t>Кран шаровый Zegor  полнопроходной Pn40 латунь никель 2" вн-нар ручка (6/12шт)</t>
  </si>
  <si>
    <t>3 436.44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</si>
  <si>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</si>
  <si>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</si>
  <si>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</si>
  <si>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512.27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</si>
  <si>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</si>
  <si>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</si>
  <si>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</si>
  <si>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744.88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</si>
  <si>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</si>
  <si>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</si>
  <si>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</si>
  <si>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1 218.99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</si>
  <si>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</si>
  <si>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</si>
  <si>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</si>
  <si>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506.49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</si>
  <si>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</si>
  <si>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</si>
  <si>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</si>
  <si>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827.01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</si>
  <si>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</si>
  <si>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</si>
  <si>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</si>
  <si>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524.60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</si>
  <si>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</si>
  <si>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</si>
  <si>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</si>
  <si>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791.62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</si>
  <si>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</si>
  <si>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</si>
  <si>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</si>
  <si>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580.06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</si>
  <si>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</si>
  <si>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</si>
  <si>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</si>
  <si>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1 063.40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</si>
  <si>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</si>
  <si>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</si>
  <si>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</si>
  <si>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321.99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</si>
  <si>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</si>
  <si>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</si>
  <si>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</si>
  <si>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531.26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</si>
  <si>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</si>
  <si>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</si>
  <si>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</si>
  <si>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807.61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</si>
  <si>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</si>
  <si>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</si>
  <si>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</si>
  <si>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1 120.61 руб.</t>
  </si>
  <si>
    <t>ZGR-000035</t>
  </si>
  <si>
    <t>FUB11</t>
  </si>
  <si>
    <t>Кран шаровый Zegor  прямой с накидной гайкой Pn40 латунь никель 1/2" вн-вн бабочка (25/1</t>
  </si>
  <si>
    <t>428.37 руб.</t>
  </si>
  <si>
    <t>ZGR-000036</t>
  </si>
  <si>
    <t>FUB12</t>
  </si>
  <si>
    <t>Кран шаровый прямой с накидной гайкой Pn40 латунь никель 3/4" вн-вн бабочка (20/1</t>
  </si>
  <si>
    <t>595.12 руб.</t>
  </si>
  <si>
    <t>ZGR-000037</t>
  </si>
  <si>
    <t>FUN11</t>
  </si>
  <si>
    <t>Кран шаровый Zegor  прямой с накидной гайкой Pn40 латунь никель 1/2" вн-нар бабочка (25/</t>
  </si>
  <si>
    <t>400.47 руб.</t>
  </si>
  <si>
    <t>ZGR-000038</t>
  </si>
  <si>
    <t>FUN12</t>
  </si>
  <si>
    <t>Кран шаровый Zegor  прямой с накидной гайкой Pn40 латунь никель 3/4" вн-нар бабочка (20/</t>
  </si>
  <si>
    <t>554.70 руб.</t>
  </si>
  <si>
    <t>ZGR-000039</t>
  </si>
  <si>
    <t>FUBL11</t>
  </si>
  <si>
    <t>Кран шаровый Zegor  угловой с накидной гайкой Pn40 латунь никель 1/2" вн-вн бабочка (20/</t>
  </si>
  <si>
    <t>492.47 руб.</t>
  </si>
  <si>
    <t>ZGR-000040</t>
  </si>
  <si>
    <t>FUBL12</t>
  </si>
  <si>
    <t>Кран шаровый Zegor  угловой с накидной гайкой Pn40 латунь никель 3/4" вн-вн бабочка (15/</t>
  </si>
  <si>
    <t>679.17 руб.</t>
  </si>
  <si>
    <t>ZGR-000041</t>
  </si>
  <si>
    <t>FNL11</t>
  </si>
  <si>
    <t>Кран шаровый Zegor  угловой с накидной гайкой Pn40 латунь никель 1/2" вн-нар бабочка (25</t>
  </si>
  <si>
    <t>374.36 руб.</t>
  </si>
  <si>
    <t>ZGR-000042</t>
  </si>
  <si>
    <t>FNL12</t>
  </si>
  <si>
    <t>Кран шаровый Zegor  угловой с накидной гайкой Pn40 латунь никель 3/4" вн-нар бабочка (20</t>
  </si>
  <si>
    <t>526.06 руб.</t>
  </si>
  <si>
    <t>ZGR-000124</t>
  </si>
  <si>
    <t>FNN12</t>
  </si>
  <si>
    <t>Кран шаровый Zegor  полнопроходной Pn40 латунь никель 3/4" нар-нар бабочка (15/90шт)</t>
  </si>
  <si>
    <t>565.00 руб.</t>
  </si>
  <si>
    <t>ZGR-000128</t>
  </si>
  <si>
    <t>FNN13</t>
  </si>
  <si>
    <t>Кран шаровый Zegor  полнопроходной Pn40 латунь никель 1" нар-нар бабочка (15/90шт)</t>
  </si>
  <si>
    <t>966.82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</si>
  <si>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</si>
  <si>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</si>
  <si>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</si>
  <si>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1 609.99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</si>
</sst>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423f3eb_c461_11eb_82be_003048fd731b_a1555456_602e_11ec_a20b_00259070b4871.jpeg"/><Relationship Id="rId2" Type="http://schemas.openxmlformats.org/officeDocument/2006/relationships/image" Target="../media/f423f3ed_c461_11eb_82be_003048fd731b_a1555457_602e_11ec_a20b_00259070b4872.jpeg"/><Relationship Id="rId3" Type="http://schemas.openxmlformats.org/officeDocument/2006/relationships/image" Target="../media/f423f3ef_c461_11eb_82be_003048fd731b_a1555458_602e_11ec_a20b_00259070b4873.jpeg"/><Relationship Id="rId4" Type="http://schemas.openxmlformats.org/officeDocument/2006/relationships/image" Target="../media/f423f3f1_c461_11eb_82be_003048fd731b_a1555459_602e_11ec_a20b_00259070b4874.jpeg"/><Relationship Id="rId5" Type="http://schemas.openxmlformats.org/officeDocument/2006/relationships/image" Target="../media/f423f3f3_c461_11eb_82be_003048fd731b_a155545a_602e_11ec_a20b_00259070b4875.jpeg"/><Relationship Id="rId6" Type="http://schemas.openxmlformats.org/officeDocument/2006/relationships/image" Target="../media/f423f3f5_c461_11eb_82be_003048fd731b_a155545b_602e_11ec_a20b_00259070b4876.jpeg"/><Relationship Id="rId7" Type="http://schemas.openxmlformats.org/officeDocument/2006/relationships/image" Target="../media/f423f3f7_c461_11eb_82be_003048fd731b_a155545c_602e_11ec_a20b_00259070b4877.jpeg"/><Relationship Id="rId8" Type="http://schemas.openxmlformats.org/officeDocument/2006/relationships/image" Target="../media/f423f3f9_c461_11eb_82be_003048fd731b_a155545d_602e_11ec_a20b_00259070b4878.jpeg"/><Relationship Id="rId9" Type="http://schemas.openxmlformats.org/officeDocument/2006/relationships/image" Target="../media/f423f3fb_c461_11eb_82be_003048fd731b_a155545e_602e_11ec_a20b_00259070b4879.jpeg"/><Relationship Id="rId10" Type="http://schemas.openxmlformats.org/officeDocument/2006/relationships/image" Target="../media/f423f3fd_c461_11eb_82be_003048fd731b_a155545f_602e_11ec_a20b_00259070b48710.jpeg"/><Relationship Id="rId11" Type="http://schemas.openxmlformats.org/officeDocument/2006/relationships/image" Target="../media/f423f3ff_c461_11eb_82be_003048fd731b_a1555460_602e_11ec_a20b_00259070b48711.jpeg"/><Relationship Id="rId12" Type="http://schemas.openxmlformats.org/officeDocument/2006/relationships/image" Target="../media/f423f401_c461_11eb_82be_003048fd731b_a1555461_602e_11ec_a20b_00259070b48712.jpeg"/><Relationship Id="rId13" Type="http://schemas.openxmlformats.org/officeDocument/2006/relationships/image" Target="../media/f423f403_c461_11eb_82be_003048fd731b_a1555462_602e_11ec_a20b_00259070b48713.jpeg"/><Relationship Id="rId14" Type="http://schemas.openxmlformats.org/officeDocument/2006/relationships/image" Target="../media/f423f405_c461_11eb_82be_003048fd731b_a1555463_602e_11ec_a20b_00259070b48714.jpeg"/><Relationship Id="rId15" Type="http://schemas.openxmlformats.org/officeDocument/2006/relationships/image" Target="../media/f423f407_c461_11eb_82be_003048fd731b_a1555464_602e_11ec_a20b_00259070b48715.jpeg"/><Relationship Id="rId16" Type="http://schemas.openxmlformats.org/officeDocument/2006/relationships/image" Target="../media/f423f409_c461_11eb_82be_003048fd731b_a1555465_602e_11ec_a20b_00259070b48716.jpeg"/><Relationship Id="rId17" Type="http://schemas.openxmlformats.org/officeDocument/2006/relationships/image" Target="../media/f423f40b_c461_11eb_82be_003048fd731b_a1555466_602e_11ec_a20b_00259070b48717.jpeg"/><Relationship Id="rId18" Type="http://schemas.openxmlformats.org/officeDocument/2006/relationships/image" Target="../media/f423f40d_c461_11eb_82be_003048fd731b_aaacbdff_602e_11ec_a20b_00259070b48718.jpeg"/><Relationship Id="rId19" Type="http://schemas.openxmlformats.org/officeDocument/2006/relationships/image" Target="../media/f423f40f_c461_11eb_82be_003048fd731b_aaacbe00_602e_11ec_a20b_00259070b48719.jpeg"/><Relationship Id="rId20" Type="http://schemas.openxmlformats.org/officeDocument/2006/relationships/image" Target="../media/f423f411_c461_11eb_82be_003048fd731b_aaacbe01_602e_11ec_a20b_00259070b48720.jpeg"/><Relationship Id="rId21" Type="http://schemas.openxmlformats.org/officeDocument/2006/relationships/image" Target="../media/f423f413_c461_11eb_82be_003048fd731b_aaacbe02_602e_11ec_a20b_00259070b48721.jpeg"/><Relationship Id="rId22" Type="http://schemas.openxmlformats.org/officeDocument/2006/relationships/image" Target="../media/f423f415_c461_11eb_82be_003048fd731b_aaacbe03_602e_11ec_a20b_00259070b48722.jpeg"/><Relationship Id="rId23" Type="http://schemas.openxmlformats.org/officeDocument/2006/relationships/image" Target="../media/f423f417_c461_11eb_82be_003048fd731b_aaacbe04_602e_11ec_a20b_00259070b48723.jpeg"/><Relationship Id="rId24" Type="http://schemas.openxmlformats.org/officeDocument/2006/relationships/image" Target="../media/f423f419_c461_11eb_82be_003048fd731b_aaacbe05_602e_11ec_a20b_00259070b48724.jpeg"/><Relationship Id="rId25" Type="http://schemas.openxmlformats.org/officeDocument/2006/relationships/image" Target="../media/f423f41b_c461_11eb_82be_003048fd731b_aaacbe06_602e_11ec_a20b_00259070b48725.jpeg"/><Relationship Id="rId26" Type="http://schemas.openxmlformats.org/officeDocument/2006/relationships/image" Target="../media/f423f41d_c461_11eb_82be_003048fd731b_aaacbe07_602e_11ec_a20b_00259070b48726.jpeg"/><Relationship Id="rId27" Type="http://schemas.openxmlformats.org/officeDocument/2006/relationships/image" Target="../media/f423f41f_c461_11eb_82be_003048fd731b_aaacbe08_602e_11ec_a20b_00259070b48727.jpeg"/><Relationship Id="rId28" Type="http://schemas.openxmlformats.org/officeDocument/2006/relationships/image" Target="../media/f423f421_c461_11eb_82be_003048fd731b_aaacbe09_602e_11ec_a20b_00259070b48728.jpeg"/><Relationship Id="rId29" Type="http://schemas.openxmlformats.org/officeDocument/2006/relationships/image" Target="../media/f423f427_c461_11eb_82be_003048fd731b_aaacbe0a_602e_11ec_a20b_00259070b48729.jpeg"/><Relationship Id="rId30" Type="http://schemas.openxmlformats.org/officeDocument/2006/relationships/image" Target="../media/f423f429_c461_11eb_82be_003048fd731b_aaacbe0b_602e_11ec_a20b_00259070b48730.jpeg"/><Relationship Id="rId31" Type="http://schemas.openxmlformats.org/officeDocument/2006/relationships/image" Target="../media/f423f42b_c461_11eb_82be_003048fd731b_aaacbe0c_602e_11ec_a20b_00259070b48731.jpeg"/><Relationship Id="rId32" Type="http://schemas.openxmlformats.org/officeDocument/2006/relationships/image" Target="../media/f423f42d_c461_11eb_82be_003048fd731b_aaacbe0d_602e_11ec_a20b_00259070b48732.jpeg"/><Relationship Id="rId33" Type="http://schemas.openxmlformats.org/officeDocument/2006/relationships/image" Target="../media/f423f42f_c461_11eb_82be_003048fd731b_aaacbe0e_602e_11ec_a20b_00259070b48733.jpeg"/><Relationship Id="rId34" Type="http://schemas.openxmlformats.org/officeDocument/2006/relationships/image" Target="../media/f423f431_c461_11eb_82be_003048fd731b_aaacbe0f_602e_11ec_a20b_00259070b48734.jpeg"/><Relationship Id="rId35" Type="http://schemas.openxmlformats.org/officeDocument/2006/relationships/image" Target="../media/f423f433_c461_11eb_82be_003048fd731b_aaacbe10_602e_11ec_a20b_00259070b48735.jpeg"/><Relationship Id="rId36" Type="http://schemas.openxmlformats.org/officeDocument/2006/relationships/image" Target="../media/f423f435_c461_11eb_82be_003048fd731b_aaacbe11_602e_11ec_a20b_00259070b48736.jpeg"/><Relationship Id="rId37" Type="http://schemas.openxmlformats.org/officeDocument/2006/relationships/image" Target="../media/f423f437_c461_11eb_82be_003048fd731b_aaacbe12_602e_11ec_a20b_00259070b48737.jpeg"/><Relationship Id="rId38" Type="http://schemas.openxmlformats.org/officeDocument/2006/relationships/image" Target="../media/f423f439_c461_11eb_82be_003048fd731b_aaacbe13_602e_11ec_a20b_00259070b48738.jpeg"/><Relationship Id="rId39" Type="http://schemas.openxmlformats.org/officeDocument/2006/relationships/image" Target="../media/f423f43b_c461_11eb_82be_003048fd731b_aaacbe14_602e_11ec_a20b_00259070b48739.jpeg"/><Relationship Id="rId40" Type="http://schemas.openxmlformats.org/officeDocument/2006/relationships/image" Target="../media/f423f43d_c461_11eb_82be_003048fd731b_aaacbe15_602e_11ec_a20b_00259070b48740.jpeg"/><Relationship Id="rId41" Type="http://schemas.openxmlformats.org/officeDocument/2006/relationships/image" Target="../media/29b1cbcb_3e5b_11ec_836e_003048fd731b_aaacbe16_602e_11ec_a20b_00259070b48741.jpeg"/><Relationship Id="rId42" Type="http://schemas.openxmlformats.org/officeDocument/2006/relationships/image" Target="../media/29b1cbd3_3e5b_11ec_836e_003048fd731b_aaacbe17_602e_11ec_a20b_00259070b48742.jpeg"/><Relationship Id="rId43" Type="http://schemas.openxmlformats.org/officeDocument/2006/relationships/image" Target="../media/6652a12d_b63d_11ec_a26a_00259070b487_14e1e0db_f93d_11ef_a6ea_047c1617b1434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1" name="Image_6" descr="Image_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7" descr="Image_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3" name="Image_8" descr="Image_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4" name="Image_9" descr="Image_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5" name="Image_10" descr="Image_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3" name="Image_18" descr="Image_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4" name="Image_19" descr="Image_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outlineLevel="3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</row>
    <row r="6" spans="1:12" customHeight="1" ht="105" outlineLevel="5">
      <c r="A6" s="1"/>
      <c r="B6" s="1">
        <v>833140</v>
      </c>
      <c r="C6" s="1" t="s">
        <v>14</v>
      </c>
      <c r="D6" s="1" t="s">
        <v>15</v>
      </c>
      <c r="E6" s="2" t="s">
        <v>16</v>
      </c>
      <c r="F6" s="2" t="s">
        <v>17</v>
      </c>
      <c r="G6" s="2" t="s">
        <v>18</v>
      </c>
      <c r="H6" s="2">
        <v>0</v>
      </c>
      <c r="I6" s="1">
        <v>0</v>
      </c>
      <c r="J6" s="3" t="s">
        <v>19</v>
      </c>
      <c r="K6" s="2" t="str">
        <f>J6*365.91</f>
        <v>0</v>
      </c>
      <c r="L6" s="5"/>
    </row>
    <row r="7" spans="1:12" customHeight="1" ht="105" outlineLevel="5">
      <c r="A7" s="1"/>
      <c r="B7" s="1">
        <v>833141</v>
      </c>
      <c r="C7" s="1" t="s">
        <v>20</v>
      </c>
      <c r="D7" s="1" t="s">
        <v>21</v>
      </c>
      <c r="E7" s="2" t="s">
        <v>22</v>
      </c>
      <c r="F7" s="2" t="s">
        <v>23</v>
      </c>
      <c r="G7" s="2" t="s">
        <v>24</v>
      </c>
      <c r="H7" s="2">
        <v>0</v>
      </c>
      <c r="I7" s="1">
        <v>0</v>
      </c>
      <c r="J7" s="3" t="s">
        <v>19</v>
      </c>
      <c r="K7" s="2" t="str">
        <f>J7*539.31</f>
        <v>0</v>
      </c>
      <c r="L7" s="5"/>
    </row>
    <row r="8" spans="1:12" customHeight="1" ht="105" outlineLevel="5">
      <c r="A8" s="1"/>
      <c r="B8" s="1">
        <v>833142</v>
      </c>
      <c r="C8" s="1" t="s">
        <v>25</v>
      </c>
      <c r="D8" s="1" t="s">
        <v>26</v>
      </c>
      <c r="E8" s="2" t="s">
        <v>27</v>
      </c>
      <c r="F8" s="2" t="s">
        <v>28</v>
      </c>
      <c r="G8" s="2">
        <v>5</v>
      </c>
      <c r="H8" s="2">
        <v>0</v>
      </c>
      <c r="I8" s="1">
        <v>0</v>
      </c>
      <c r="J8" s="3" t="s">
        <v>19</v>
      </c>
      <c r="K8" s="2" t="str">
        <f>J8*717.49</f>
        <v>0</v>
      </c>
      <c r="L8" s="5"/>
    </row>
    <row r="9" spans="1:12" customHeight="1" ht="105" outlineLevel="5">
      <c r="A9" s="1"/>
      <c r="B9" s="1">
        <v>833143</v>
      </c>
      <c r="C9" s="1" t="s">
        <v>29</v>
      </c>
      <c r="D9" s="1" t="s">
        <v>30</v>
      </c>
      <c r="E9" s="2" t="s">
        <v>31</v>
      </c>
      <c r="F9" s="2" t="s">
        <v>32</v>
      </c>
      <c r="G9" s="2" t="s">
        <v>18</v>
      </c>
      <c r="H9" s="2">
        <v>0</v>
      </c>
      <c r="I9" s="1">
        <v>0</v>
      </c>
      <c r="J9" s="3" t="s">
        <v>19</v>
      </c>
      <c r="K9" s="2" t="str">
        <f>J9*386.82</f>
        <v>0</v>
      </c>
      <c r="L9" s="5"/>
    </row>
    <row r="10" spans="1:12" customHeight="1" ht="105" outlineLevel="5">
      <c r="A10" s="1"/>
      <c r="B10" s="1">
        <v>833144</v>
      </c>
      <c r="C10" s="1" t="s">
        <v>33</v>
      </c>
      <c r="D10" s="1" t="s">
        <v>34</v>
      </c>
      <c r="E10" s="2" t="s">
        <v>35</v>
      </c>
      <c r="F10" s="2" t="s">
        <v>36</v>
      </c>
      <c r="G10" s="2" t="s">
        <v>24</v>
      </c>
      <c r="H10" s="2">
        <v>0</v>
      </c>
      <c r="I10" s="1">
        <v>0</v>
      </c>
      <c r="J10" s="3" t="s">
        <v>19</v>
      </c>
      <c r="K10" s="2" t="str">
        <f>J10*560.46</f>
        <v>0</v>
      </c>
      <c r="L10" s="5"/>
    </row>
    <row r="11" spans="1:12" customHeight="1" ht="105" outlineLevel="5">
      <c r="A11" s="1"/>
      <c r="B11" s="1">
        <v>833145</v>
      </c>
      <c r="C11" s="1" t="s">
        <v>37</v>
      </c>
      <c r="D11" s="1" t="s">
        <v>38</v>
      </c>
      <c r="E11" s="2" t="s">
        <v>39</v>
      </c>
      <c r="F11" s="2" t="s">
        <v>40</v>
      </c>
      <c r="G11" s="2" t="s">
        <v>41</v>
      </c>
      <c r="H11" s="2">
        <v>0</v>
      </c>
      <c r="I11" s="1">
        <v>0</v>
      </c>
      <c r="J11" s="3" t="s">
        <v>19</v>
      </c>
      <c r="K11" s="2" t="str">
        <f>J11*842.49</f>
        <v>0</v>
      </c>
      <c r="L11" s="5"/>
    </row>
    <row r="12" spans="1:12" customHeight="1" ht="105" outlineLevel="5">
      <c r="A12" s="1"/>
      <c r="B12" s="1">
        <v>833146</v>
      </c>
      <c r="C12" s="1" t="s">
        <v>42</v>
      </c>
      <c r="D12" s="1" t="s">
        <v>43</v>
      </c>
      <c r="E12" s="2" t="s">
        <v>44</v>
      </c>
      <c r="F12" s="2" t="s">
        <v>45</v>
      </c>
      <c r="G12" s="2" t="s">
        <v>24</v>
      </c>
      <c r="H12" s="2">
        <v>0</v>
      </c>
      <c r="I12" s="1">
        <v>0</v>
      </c>
      <c r="J12" s="3" t="s">
        <v>19</v>
      </c>
      <c r="K12" s="2" t="str">
        <f>J12*372.84</f>
        <v>0</v>
      </c>
      <c r="L12" s="5"/>
    </row>
    <row r="13" spans="1:12" customHeight="1" ht="105" outlineLevel="5">
      <c r="A13" s="1"/>
      <c r="B13" s="1">
        <v>833147</v>
      </c>
      <c r="C13" s="1" t="s">
        <v>46</v>
      </c>
      <c r="D13" s="1" t="s">
        <v>47</v>
      </c>
      <c r="E13" s="2" t="s">
        <v>48</v>
      </c>
      <c r="F13" s="2" t="s">
        <v>49</v>
      </c>
      <c r="G13" s="2" t="s">
        <v>24</v>
      </c>
      <c r="H13" s="2">
        <v>0</v>
      </c>
      <c r="I13" s="1">
        <v>0</v>
      </c>
      <c r="J13" s="3" t="s">
        <v>19</v>
      </c>
      <c r="K13" s="2" t="str">
        <f>J13*400.64</f>
        <v>0</v>
      </c>
      <c r="L13" s="5"/>
    </row>
    <row r="14" spans="1:12" customHeight="1" ht="105" outlineLevel="5">
      <c r="A14" s="1"/>
      <c r="B14" s="1">
        <v>833148</v>
      </c>
      <c r="C14" s="1" t="s">
        <v>50</v>
      </c>
      <c r="D14" s="1" t="s">
        <v>51</v>
      </c>
      <c r="E14" s="2" t="s">
        <v>52</v>
      </c>
      <c r="F14" s="2" t="s">
        <v>53</v>
      </c>
      <c r="G14" s="2" t="s">
        <v>24</v>
      </c>
      <c r="H14" s="2">
        <v>0</v>
      </c>
      <c r="I14" s="1">
        <v>0</v>
      </c>
      <c r="J14" s="3" t="s">
        <v>19</v>
      </c>
      <c r="K14" s="2" t="str">
        <f>J14*570.94</f>
        <v>0</v>
      </c>
      <c r="L14" s="5"/>
    </row>
    <row r="15" spans="1:12" customHeight="1" ht="105" outlineLevel="5">
      <c r="A15" s="1"/>
      <c r="B15" s="1">
        <v>833149</v>
      </c>
      <c r="C15" s="1" t="s">
        <v>54</v>
      </c>
      <c r="D15" s="1" t="s">
        <v>55</v>
      </c>
      <c r="E15" s="2" t="s">
        <v>56</v>
      </c>
      <c r="F15" s="2" t="s">
        <v>57</v>
      </c>
      <c r="G15" s="2" t="s">
        <v>41</v>
      </c>
      <c r="H15" s="2">
        <v>0</v>
      </c>
      <c r="I15" s="1">
        <v>0</v>
      </c>
      <c r="J15" s="3" t="s">
        <v>19</v>
      </c>
      <c r="K15" s="2" t="str">
        <f>J15*848.04</f>
        <v>0</v>
      </c>
      <c r="L15" s="5"/>
    </row>
    <row r="16" spans="1:12" customHeight="1" ht="105" outlineLevel="5">
      <c r="A16" s="1"/>
      <c r="B16" s="1">
        <v>833150</v>
      </c>
      <c r="C16" s="1" t="s">
        <v>58</v>
      </c>
      <c r="D16" s="1" t="s">
        <v>59</v>
      </c>
      <c r="E16" s="2" t="s">
        <v>60</v>
      </c>
      <c r="F16" s="2" t="s">
        <v>61</v>
      </c>
      <c r="G16" s="2" t="s">
        <v>62</v>
      </c>
      <c r="H16" s="2">
        <v>0</v>
      </c>
      <c r="I16" s="1">
        <v>0</v>
      </c>
      <c r="J16" s="3" t="s">
        <v>19</v>
      </c>
      <c r="K16" s="2" t="str">
        <f>J16*1167.12</f>
        <v>0</v>
      </c>
      <c r="L16" s="5"/>
    </row>
    <row r="17" spans="1:12" customHeight="1" ht="105" outlineLevel="5">
      <c r="A17" s="1"/>
      <c r="B17" s="1">
        <v>833151</v>
      </c>
      <c r="C17" s="1" t="s">
        <v>63</v>
      </c>
      <c r="D17" s="1" t="s">
        <v>64</v>
      </c>
      <c r="E17" s="2" t="s">
        <v>65</v>
      </c>
      <c r="F17" s="2" t="s">
        <v>66</v>
      </c>
      <c r="G17" s="2" t="s">
        <v>62</v>
      </c>
      <c r="H17" s="2">
        <v>0</v>
      </c>
      <c r="I17" s="1">
        <v>0</v>
      </c>
      <c r="J17" s="3" t="s">
        <v>19</v>
      </c>
      <c r="K17" s="2" t="str">
        <f>J17*1901.32</f>
        <v>0</v>
      </c>
      <c r="L17" s="5"/>
    </row>
    <row r="18" spans="1:12" customHeight="1" ht="105" outlineLevel="5">
      <c r="A18" s="1"/>
      <c r="B18" s="1">
        <v>833152</v>
      </c>
      <c r="C18" s="1" t="s">
        <v>67</v>
      </c>
      <c r="D18" s="1" t="s">
        <v>68</v>
      </c>
      <c r="E18" s="2" t="s">
        <v>69</v>
      </c>
      <c r="F18" s="2" t="s">
        <v>70</v>
      </c>
      <c r="G18" s="2" t="s">
        <v>62</v>
      </c>
      <c r="H18" s="2">
        <v>0</v>
      </c>
      <c r="I18" s="1">
        <v>0</v>
      </c>
      <c r="J18" s="3" t="s">
        <v>19</v>
      </c>
      <c r="K18" s="2" t="str">
        <f>J18*3104.98</f>
        <v>0</v>
      </c>
      <c r="L18" s="5"/>
    </row>
    <row r="19" spans="1:12" customHeight="1" ht="105" outlineLevel="5">
      <c r="A19" s="1"/>
      <c r="B19" s="1">
        <v>833153</v>
      </c>
      <c r="C19" s="1" t="s">
        <v>71</v>
      </c>
      <c r="D19" s="1" t="s">
        <v>72</v>
      </c>
      <c r="E19" s="2" t="s">
        <v>73</v>
      </c>
      <c r="F19" s="2" t="s">
        <v>74</v>
      </c>
      <c r="G19" s="2">
        <v>10</v>
      </c>
      <c r="H19" s="2">
        <v>0</v>
      </c>
      <c r="I19" s="1">
        <v>0</v>
      </c>
      <c r="J19" s="3" t="s">
        <v>19</v>
      </c>
      <c r="K19" s="2" t="str">
        <f>J19*339.23</f>
        <v>0</v>
      </c>
      <c r="L19" s="5"/>
    </row>
    <row r="20" spans="1:12" customHeight="1" ht="105" outlineLevel="5">
      <c r="A20" s="1"/>
      <c r="B20" s="1">
        <v>833154</v>
      </c>
      <c r="C20" s="1" t="s">
        <v>75</v>
      </c>
      <c r="D20" s="1" t="s">
        <v>76</v>
      </c>
      <c r="E20" s="2" t="s">
        <v>77</v>
      </c>
      <c r="F20" s="2" t="s">
        <v>78</v>
      </c>
      <c r="G20" s="2" t="s">
        <v>41</v>
      </c>
      <c r="H20" s="2">
        <v>0</v>
      </c>
      <c r="I20" s="1">
        <v>0</v>
      </c>
      <c r="J20" s="3" t="s">
        <v>19</v>
      </c>
      <c r="K20" s="2" t="str">
        <f>J20*559.66</f>
        <v>0</v>
      </c>
      <c r="L20" s="5"/>
    </row>
    <row r="21" spans="1:12" customHeight="1" ht="105" outlineLevel="5">
      <c r="A21" s="1"/>
      <c r="B21" s="1">
        <v>833155</v>
      </c>
      <c r="C21" s="1" t="s">
        <v>79</v>
      </c>
      <c r="D21" s="1" t="s">
        <v>80</v>
      </c>
      <c r="E21" s="2" t="s">
        <v>81</v>
      </c>
      <c r="F21" s="2" t="s">
        <v>82</v>
      </c>
      <c r="G21" s="2" t="s">
        <v>62</v>
      </c>
      <c r="H21" s="2">
        <v>0</v>
      </c>
      <c r="I21" s="1">
        <v>0</v>
      </c>
      <c r="J21" s="3" t="s">
        <v>19</v>
      </c>
      <c r="K21" s="2" t="str">
        <f>J21*919.99</f>
        <v>0</v>
      </c>
      <c r="L21" s="5"/>
    </row>
    <row r="22" spans="1:12" customHeight="1" ht="105" outlineLevel="5">
      <c r="A22" s="1"/>
      <c r="B22" s="1">
        <v>833156</v>
      </c>
      <c r="C22" s="1" t="s">
        <v>83</v>
      </c>
      <c r="D22" s="1" t="s">
        <v>84</v>
      </c>
      <c r="E22" s="2" t="s">
        <v>85</v>
      </c>
      <c r="F22" s="2" t="s">
        <v>86</v>
      </c>
      <c r="G22" s="2">
        <v>8</v>
      </c>
      <c r="H22" s="2">
        <v>0</v>
      </c>
      <c r="I22" s="1">
        <v>0</v>
      </c>
      <c r="J22" s="3" t="s">
        <v>19</v>
      </c>
      <c r="K22" s="2" t="str">
        <f>J22*1379.99</f>
        <v>0</v>
      </c>
      <c r="L22" s="5"/>
    </row>
    <row r="23" spans="1:12" customHeight="1" ht="105" outlineLevel="5">
      <c r="A23" s="1"/>
      <c r="B23" s="1">
        <v>833157</v>
      </c>
      <c r="C23" s="1" t="s">
        <v>87</v>
      </c>
      <c r="D23" s="1" t="s">
        <v>88</v>
      </c>
      <c r="E23" s="2" t="s">
        <v>89</v>
      </c>
      <c r="F23" s="2" t="s">
        <v>90</v>
      </c>
      <c r="G23" s="2" t="s">
        <v>24</v>
      </c>
      <c r="H23" s="2">
        <v>0</v>
      </c>
      <c r="I23" s="1">
        <v>0</v>
      </c>
      <c r="J23" s="3" t="s">
        <v>19</v>
      </c>
      <c r="K23" s="2" t="str">
        <f>J23*2156.23</f>
        <v>0</v>
      </c>
      <c r="L23" s="5"/>
    </row>
    <row r="24" spans="1:12" customHeight="1" ht="105" outlineLevel="5">
      <c r="A24" s="1"/>
      <c r="B24" s="1">
        <v>833158</v>
      </c>
      <c r="C24" s="1" t="s">
        <v>91</v>
      </c>
      <c r="D24" s="1" t="s">
        <v>92</v>
      </c>
      <c r="E24" s="2" t="s">
        <v>93</v>
      </c>
      <c r="F24" s="2" t="s">
        <v>94</v>
      </c>
      <c r="G24" s="2">
        <v>7</v>
      </c>
      <c r="H24" s="2">
        <v>0</v>
      </c>
      <c r="I24" s="1">
        <v>0</v>
      </c>
      <c r="J24" s="3" t="s">
        <v>19</v>
      </c>
      <c r="K24" s="2" t="str">
        <f>J24*3436.44</f>
        <v>0</v>
      </c>
      <c r="L24" s="5"/>
    </row>
    <row r="25" spans="1:12" customHeight="1" ht="105" outlineLevel="5">
      <c r="A25" s="1"/>
      <c r="B25" s="1">
        <v>833159</v>
      </c>
      <c r="C25" s="1" t="s">
        <v>95</v>
      </c>
      <c r="D25" s="1" t="s">
        <v>96</v>
      </c>
      <c r="E25" s="2" t="s">
        <v>97</v>
      </c>
      <c r="F25" s="2" t="s">
        <v>98</v>
      </c>
      <c r="G25" s="2" t="s">
        <v>18</v>
      </c>
      <c r="H25" s="2">
        <v>0</v>
      </c>
      <c r="I25" s="1">
        <v>0</v>
      </c>
      <c r="J25" s="3" t="s">
        <v>19</v>
      </c>
      <c r="K25" s="2" t="str">
        <f>J25*512.27</f>
        <v>0</v>
      </c>
      <c r="L25" s="5"/>
    </row>
    <row r="26" spans="1:12" customHeight="1" ht="105" outlineLevel="5">
      <c r="A26" s="1"/>
      <c r="B26" s="1">
        <v>833160</v>
      </c>
      <c r="C26" s="1" t="s">
        <v>99</v>
      </c>
      <c r="D26" s="1" t="s">
        <v>100</v>
      </c>
      <c r="E26" s="2" t="s">
        <v>101</v>
      </c>
      <c r="F26" s="2" t="s">
        <v>102</v>
      </c>
      <c r="G26" s="2" t="s">
        <v>18</v>
      </c>
      <c r="H26" s="2">
        <v>0</v>
      </c>
      <c r="I26" s="1">
        <v>0</v>
      </c>
      <c r="J26" s="3" t="s">
        <v>19</v>
      </c>
      <c r="K26" s="2" t="str">
        <f>J26*744.88</f>
        <v>0</v>
      </c>
      <c r="L26" s="5"/>
    </row>
    <row r="27" spans="1:12" customHeight="1" ht="105" outlineLevel="5">
      <c r="A27" s="1"/>
      <c r="B27" s="1">
        <v>833161</v>
      </c>
      <c r="C27" s="1" t="s">
        <v>103</v>
      </c>
      <c r="D27" s="1" t="s">
        <v>104</v>
      </c>
      <c r="E27" s="2" t="s">
        <v>105</v>
      </c>
      <c r="F27" s="2" t="s">
        <v>106</v>
      </c>
      <c r="G27" s="2" t="s">
        <v>41</v>
      </c>
      <c r="H27" s="2">
        <v>0</v>
      </c>
      <c r="I27" s="1">
        <v>0</v>
      </c>
      <c r="J27" s="3" t="s">
        <v>19</v>
      </c>
      <c r="K27" s="2" t="str">
        <f>J27*1218.99</f>
        <v>0</v>
      </c>
      <c r="L27" s="5"/>
    </row>
    <row r="28" spans="1:12" customHeight="1" ht="105" outlineLevel="5">
      <c r="A28" s="1"/>
      <c r="B28" s="1">
        <v>833162</v>
      </c>
      <c r="C28" s="1" t="s">
        <v>107</v>
      </c>
      <c r="D28" s="1" t="s">
        <v>108</v>
      </c>
      <c r="E28" s="2" t="s">
        <v>109</v>
      </c>
      <c r="F28" s="2" t="s">
        <v>110</v>
      </c>
      <c r="G28" s="2" t="s">
        <v>62</v>
      </c>
      <c r="H28" s="2">
        <v>0</v>
      </c>
      <c r="I28" s="1">
        <v>0</v>
      </c>
      <c r="J28" s="3" t="s">
        <v>19</v>
      </c>
      <c r="K28" s="2" t="str">
        <f>J28*506.49</f>
        <v>0</v>
      </c>
      <c r="L28" s="5"/>
    </row>
    <row r="29" spans="1:12" customHeight="1" ht="105" outlineLevel="5">
      <c r="A29" s="1"/>
      <c r="B29" s="1">
        <v>833163</v>
      </c>
      <c r="C29" s="1" t="s">
        <v>111</v>
      </c>
      <c r="D29" s="1" t="s">
        <v>112</v>
      </c>
      <c r="E29" s="2" t="s">
        <v>113</v>
      </c>
      <c r="F29" s="2" t="s">
        <v>114</v>
      </c>
      <c r="G29" s="2" t="s">
        <v>62</v>
      </c>
      <c r="H29" s="2">
        <v>0</v>
      </c>
      <c r="I29" s="1">
        <v>0</v>
      </c>
      <c r="J29" s="3" t="s">
        <v>19</v>
      </c>
      <c r="K29" s="2" t="str">
        <f>J29*827.01</f>
        <v>0</v>
      </c>
      <c r="L29" s="5"/>
    </row>
    <row r="30" spans="1:12" customHeight="1" ht="105" outlineLevel="5">
      <c r="A30" s="1"/>
      <c r="B30" s="1">
        <v>833164</v>
      </c>
      <c r="C30" s="1" t="s">
        <v>115</v>
      </c>
      <c r="D30" s="1" t="s">
        <v>116</v>
      </c>
      <c r="E30" s="2" t="s">
        <v>117</v>
      </c>
      <c r="F30" s="2" t="s">
        <v>118</v>
      </c>
      <c r="G30" s="2" t="s">
        <v>41</v>
      </c>
      <c r="H30" s="2">
        <v>0</v>
      </c>
      <c r="I30" s="1">
        <v>0</v>
      </c>
      <c r="J30" s="3" t="s">
        <v>19</v>
      </c>
      <c r="K30" s="2" t="str">
        <f>J30*524.60</f>
        <v>0</v>
      </c>
      <c r="L30" s="5"/>
    </row>
    <row r="31" spans="1:12" customHeight="1" ht="105" outlineLevel="5">
      <c r="A31" s="1"/>
      <c r="B31" s="1">
        <v>833165</v>
      </c>
      <c r="C31" s="1" t="s">
        <v>119</v>
      </c>
      <c r="D31" s="1" t="s">
        <v>120</v>
      </c>
      <c r="E31" s="2" t="s">
        <v>121</v>
      </c>
      <c r="F31" s="2" t="s">
        <v>122</v>
      </c>
      <c r="G31" s="2" t="s">
        <v>41</v>
      </c>
      <c r="H31" s="2">
        <v>0</v>
      </c>
      <c r="I31" s="1">
        <v>0</v>
      </c>
      <c r="J31" s="3" t="s">
        <v>19</v>
      </c>
      <c r="K31" s="2" t="str">
        <f>J31*791.62</f>
        <v>0</v>
      </c>
      <c r="L31" s="5"/>
    </row>
    <row r="32" spans="1:12" customHeight="1" ht="105" outlineLevel="5">
      <c r="A32" s="1"/>
      <c r="B32" s="1">
        <v>833166</v>
      </c>
      <c r="C32" s="1" t="s">
        <v>123</v>
      </c>
      <c r="D32" s="1" t="s">
        <v>124</v>
      </c>
      <c r="E32" s="2" t="s">
        <v>125</v>
      </c>
      <c r="F32" s="2" t="s">
        <v>126</v>
      </c>
      <c r="G32" s="2" t="s">
        <v>62</v>
      </c>
      <c r="H32" s="2">
        <v>0</v>
      </c>
      <c r="I32" s="1">
        <v>0</v>
      </c>
      <c r="J32" s="3" t="s">
        <v>19</v>
      </c>
      <c r="K32" s="2" t="str">
        <f>J32*580.06</f>
        <v>0</v>
      </c>
      <c r="L32" s="5"/>
    </row>
    <row r="33" spans="1:12" customHeight="1" ht="105" outlineLevel="5">
      <c r="A33" s="1"/>
      <c r="B33" s="1">
        <v>833167</v>
      </c>
      <c r="C33" s="1" t="s">
        <v>127</v>
      </c>
      <c r="D33" s="1" t="s">
        <v>128</v>
      </c>
      <c r="E33" s="2" t="s">
        <v>129</v>
      </c>
      <c r="F33" s="2" t="s">
        <v>130</v>
      </c>
      <c r="G33" s="2" t="s">
        <v>62</v>
      </c>
      <c r="H33" s="2">
        <v>0</v>
      </c>
      <c r="I33" s="1">
        <v>0</v>
      </c>
      <c r="J33" s="3" t="s">
        <v>19</v>
      </c>
      <c r="K33" s="2" t="str">
        <f>J33*1063.40</f>
        <v>0</v>
      </c>
      <c r="L33" s="5"/>
    </row>
    <row r="34" spans="1:12" customHeight="1" ht="105" outlineLevel="5">
      <c r="A34" s="1"/>
      <c r="B34" s="1">
        <v>833170</v>
      </c>
      <c r="C34" s="1" t="s">
        <v>131</v>
      </c>
      <c r="D34" s="1" t="s">
        <v>132</v>
      </c>
      <c r="E34" s="2" t="s">
        <v>133</v>
      </c>
      <c r="F34" s="2" t="s">
        <v>134</v>
      </c>
      <c r="G34" s="2" t="s">
        <v>24</v>
      </c>
      <c r="H34" s="2">
        <v>0</v>
      </c>
      <c r="I34" s="1">
        <v>0</v>
      </c>
      <c r="J34" s="3" t="s">
        <v>19</v>
      </c>
      <c r="K34" s="2" t="str">
        <f>J34*321.99</f>
        <v>0</v>
      </c>
      <c r="L34" s="5"/>
    </row>
    <row r="35" spans="1:12" customHeight="1" ht="105" outlineLevel="5">
      <c r="A35" s="1"/>
      <c r="B35" s="1">
        <v>833171</v>
      </c>
      <c r="C35" s="1" t="s">
        <v>135</v>
      </c>
      <c r="D35" s="1" t="s">
        <v>136</v>
      </c>
      <c r="E35" s="2" t="s">
        <v>137</v>
      </c>
      <c r="F35" s="2" t="s">
        <v>138</v>
      </c>
      <c r="G35" s="2">
        <v>0</v>
      </c>
      <c r="H35" s="2">
        <v>0</v>
      </c>
      <c r="I35" s="1">
        <v>0</v>
      </c>
      <c r="J35" s="3" t="s">
        <v>19</v>
      </c>
      <c r="K35" s="2" t="str">
        <f>J35*531.26</f>
        <v>0</v>
      </c>
      <c r="L35" s="5"/>
    </row>
    <row r="36" spans="1:12" customHeight="1" ht="105" outlineLevel="5">
      <c r="A36" s="1"/>
      <c r="B36" s="1">
        <v>833172</v>
      </c>
      <c r="C36" s="1" t="s">
        <v>139</v>
      </c>
      <c r="D36" s="1" t="s">
        <v>140</v>
      </c>
      <c r="E36" s="2" t="s">
        <v>141</v>
      </c>
      <c r="F36" s="2" t="s">
        <v>142</v>
      </c>
      <c r="G36" s="2">
        <v>7</v>
      </c>
      <c r="H36" s="2">
        <v>0</v>
      </c>
      <c r="I36" s="1">
        <v>0</v>
      </c>
      <c r="J36" s="3" t="s">
        <v>19</v>
      </c>
      <c r="K36" s="2" t="str">
        <f>J36*807.61</f>
        <v>0</v>
      </c>
      <c r="L36" s="5"/>
    </row>
    <row r="37" spans="1:12" customHeight="1" ht="105" outlineLevel="5">
      <c r="A37" s="1"/>
      <c r="B37" s="1">
        <v>833173</v>
      </c>
      <c r="C37" s="1" t="s">
        <v>143</v>
      </c>
      <c r="D37" s="1" t="s">
        <v>144</v>
      </c>
      <c r="E37" s="2" t="s">
        <v>145</v>
      </c>
      <c r="F37" s="2" t="s">
        <v>146</v>
      </c>
      <c r="G37" s="2">
        <v>4</v>
      </c>
      <c r="H37" s="2">
        <v>0</v>
      </c>
      <c r="I37" s="1">
        <v>0</v>
      </c>
      <c r="J37" s="3" t="s">
        <v>19</v>
      </c>
      <c r="K37" s="2" t="str">
        <f>J37*1120.61</f>
        <v>0</v>
      </c>
      <c r="L37" s="5"/>
    </row>
    <row r="38" spans="1:12" customHeight="1" ht="105" outlineLevel="5">
      <c r="A38" s="1"/>
      <c r="B38" s="1">
        <v>833174</v>
      </c>
      <c r="C38" s="1" t="s">
        <v>147</v>
      </c>
      <c r="D38" s="1" t="s">
        <v>148</v>
      </c>
      <c r="E38" s="2" t="s">
        <v>149</v>
      </c>
      <c r="F38" s="2" t="s">
        <v>150</v>
      </c>
      <c r="G38" s="2" t="s">
        <v>24</v>
      </c>
      <c r="H38" s="2">
        <v>0</v>
      </c>
      <c r="I38" s="1">
        <v>0</v>
      </c>
      <c r="J38" s="3" t="s">
        <v>19</v>
      </c>
      <c r="K38" s="2" t="str">
        <f>J38*428.37</f>
        <v>0</v>
      </c>
      <c r="L38" s="5"/>
    </row>
    <row r="39" spans="1:12" customHeight="1" ht="105" outlineLevel="5">
      <c r="A39" s="1"/>
      <c r="B39" s="1">
        <v>833175</v>
      </c>
      <c r="C39" s="1" t="s">
        <v>151</v>
      </c>
      <c r="D39" s="1" t="s">
        <v>152</v>
      </c>
      <c r="E39" s="2" t="s">
        <v>153</v>
      </c>
      <c r="F39" s="2" t="s">
        <v>154</v>
      </c>
      <c r="G39" s="2" t="s">
        <v>18</v>
      </c>
      <c r="H39" s="2">
        <v>0</v>
      </c>
      <c r="I39" s="1">
        <v>0</v>
      </c>
      <c r="J39" s="3" t="s">
        <v>19</v>
      </c>
      <c r="K39" s="2" t="str">
        <f>J39*595.12</f>
        <v>0</v>
      </c>
      <c r="L39" s="5"/>
    </row>
    <row r="40" spans="1:12" customHeight="1" ht="105" outlineLevel="5">
      <c r="A40" s="1"/>
      <c r="B40" s="1">
        <v>833176</v>
      </c>
      <c r="C40" s="1" t="s">
        <v>155</v>
      </c>
      <c r="D40" s="1" t="s">
        <v>156</v>
      </c>
      <c r="E40" s="2" t="s">
        <v>157</v>
      </c>
      <c r="F40" s="2" t="s">
        <v>158</v>
      </c>
      <c r="G40" s="2" t="s">
        <v>41</v>
      </c>
      <c r="H40" s="2">
        <v>0</v>
      </c>
      <c r="I40" s="1">
        <v>0</v>
      </c>
      <c r="J40" s="3" t="s">
        <v>19</v>
      </c>
      <c r="K40" s="2" t="str">
        <f>J40*400.47</f>
        <v>0</v>
      </c>
      <c r="L40" s="5"/>
    </row>
    <row r="41" spans="1:12" customHeight="1" ht="105" outlineLevel="5">
      <c r="A41" s="1"/>
      <c r="B41" s="1">
        <v>833177</v>
      </c>
      <c r="C41" s="1" t="s">
        <v>159</v>
      </c>
      <c r="D41" s="1" t="s">
        <v>160</v>
      </c>
      <c r="E41" s="2" t="s">
        <v>161</v>
      </c>
      <c r="F41" s="2" t="s">
        <v>162</v>
      </c>
      <c r="G41" s="2">
        <v>0</v>
      </c>
      <c r="H41" s="2">
        <v>0</v>
      </c>
      <c r="I41" s="1">
        <v>0</v>
      </c>
      <c r="J41" s="3" t="s">
        <v>19</v>
      </c>
      <c r="K41" s="2" t="str">
        <f>J41*554.70</f>
        <v>0</v>
      </c>
      <c r="L41" s="5"/>
    </row>
    <row r="42" spans="1:12" customHeight="1" ht="105" outlineLevel="5">
      <c r="A42" s="1"/>
      <c r="B42" s="1">
        <v>833178</v>
      </c>
      <c r="C42" s="1" t="s">
        <v>163</v>
      </c>
      <c r="D42" s="1" t="s">
        <v>164</v>
      </c>
      <c r="E42" s="2" t="s">
        <v>165</v>
      </c>
      <c r="F42" s="2" t="s">
        <v>166</v>
      </c>
      <c r="G42" s="2" t="s">
        <v>41</v>
      </c>
      <c r="H42" s="2">
        <v>0</v>
      </c>
      <c r="I42" s="1">
        <v>0</v>
      </c>
      <c r="J42" s="3" t="s">
        <v>19</v>
      </c>
      <c r="K42" s="2" t="str">
        <f>J42*492.47</f>
        <v>0</v>
      </c>
      <c r="L42" s="5"/>
    </row>
    <row r="43" spans="1:12" customHeight="1" ht="105" outlineLevel="5">
      <c r="A43" s="1"/>
      <c r="B43" s="1">
        <v>833179</v>
      </c>
      <c r="C43" s="1" t="s">
        <v>167</v>
      </c>
      <c r="D43" s="1" t="s">
        <v>168</v>
      </c>
      <c r="E43" s="2" t="s">
        <v>169</v>
      </c>
      <c r="F43" s="2" t="s">
        <v>170</v>
      </c>
      <c r="G43" s="2" t="s">
        <v>62</v>
      </c>
      <c r="H43" s="2">
        <v>0</v>
      </c>
      <c r="I43" s="1">
        <v>0</v>
      </c>
      <c r="J43" s="3" t="s">
        <v>19</v>
      </c>
      <c r="K43" s="2" t="str">
        <f>J43*679.17</f>
        <v>0</v>
      </c>
      <c r="L43" s="5"/>
    </row>
    <row r="44" spans="1:12" customHeight="1" ht="105" outlineLevel="5">
      <c r="A44" s="1"/>
      <c r="B44" s="1">
        <v>833180</v>
      </c>
      <c r="C44" s="1" t="s">
        <v>171</v>
      </c>
      <c r="D44" s="1" t="s">
        <v>172</v>
      </c>
      <c r="E44" s="2" t="s">
        <v>173</v>
      </c>
      <c r="F44" s="2" t="s">
        <v>174</v>
      </c>
      <c r="G44" s="2" t="s">
        <v>62</v>
      </c>
      <c r="H44" s="2">
        <v>0</v>
      </c>
      <c r="I44" s="1">
        <v>0</v>
      </c>
      <c r="J44" s="3" t="s">
        <v>19</v>
      </c>
      <c r="K44" s="2" t="str">
        <f>J44*374.36</f>
        <v>0</v>
      </c>
      <c r="L44" s="5"/>
    </row>
    <row r="45" spans="1:12" customHeight="1" ht="105" outlineLevel="5">
      <c r="A45" s="1"/>
      <c r="B45" s="1">
        <v>833181</v>
      </c>
      <c r="C45" s="1" t="s">
        <v>175</v>
      </c>
      <c r="D45" s="1" t="s">
        <v>176</v>
      </c>
      <c r="E45" s="2" t="s">
        <v>177</v>
      </c>
      <c r="F45" s="2" t="s">
        <v>178</v>
      </c>
      <c r="G45" s="2" t="s">
        <v>41</v>
      </c>
      <c r="H45" s="2">
        <v>0</v>
      </c>
      <c r="I45" s="1">
        <v>0</v>
      </c>
      <c r="J45" s="3" t="s">
        <v>19</v>
      </c>
      <c r="K45" s="2" t="str">
        <f>J45*526.06</f>
        <v>0</v>
      </c>
      <c r="L45" s="5"/>
    </row>
    <row r="46" spans="1:12" customHeight="1" ht="105" outlineLevel="5">
      <c r="A46" s="1"/>
      <c r="B46" s="1">
        <v>837290</v>
      </c>
      <c r="C46" s="1" t="s">
        <v>179</v>
      </c>
      <c r="D46" s="1" t="s">
        <v>180</v>
      </c>
      <c r="E46" s="2" t="s">
        <v>181</v>
      </c>
      <c r="F46" s="2" t="s">
        <v>182</v>
      </c>
      <c r="G46" s="2" t="s">
        <v>24</v>
      </c>
      <c r="H46" s="2">
        <v>0</v>
      </c>
      <c r="I46" s="1">
        <v>0</v>
      </c>
      <c r="J46" s="3" t="s">
        <v>19</v>
      </c>
      <c r="K46" s="2" t="str">
        <f>J46*565.00</f>
        <v>0</v>
      </c>
      <c r="L46" s="5"/>
    </row>
    <row r="47" spans="1:12" customHeight="1" ht="105" outlineLevel="5">
      <c r="A47" s="1"/>
      <c r="B47" s="1">
        <v>837294</v>
      </c>
      <c r="C47" s="1" t="s">
        <v>183</v>
      </c>
      <c r="D47" s="1" t="s">
        <v>184</v>
      </c>
      <c r="E47" s="2" t="s">
        <v>185</v>
      </c>
      <c r="F47" s="2" t="s">
        <v>186</v>
      </c>
      <c r="G47" s="2" t="s">
        <v>62</v>
      </c>
      <c r="H47" s="2">
        <v>0</v>
      </c>
      <c r="I47" s="1">
        <v>0</v>
      </c>
      <c r="J47" s="3" t="s">
        <v>19</v>
      </c>
      <c r="K47" s="2" t="str">
        <f>J47*966.82</f>
        <v>0</v>
      </c>
      <c r="L47" s="5"/>
    </row>
    <row r="48" spans="1:12" customHeight="1" ht="105" outlineLevel="5">
      <c r="A48" s="1"/>
      <c r="B48" s="1">
        <v>859024</v>
      </c>
      <c r="C48" s="1" t="s">
        <v>187</v>
      </c>
      <c r="D48" s="1" t="s">
        <v>188</v>
      </c>
      <c r="E48" s="2" t="s">
        <v>189</v>
      </c>
      <c r="F48" s="2" t="s">
        <v>190</v>
      </c>
      <c r="G48" s="2">
        <v>6</v>
      </c>
      <c r="H48" s="2">
        <v>0</v>
      </c>
      <c r="I48" s="1">
        <v>0</v>
      </c>
      <c r="J48" s="3" t="s">
        <v>19</v>
      </c>
      <c r="K48" s="2" t="str">
        <f>J48*1609.99</f>
        <v>0</v>
      </c>
      <c r="L4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5:K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2025-07-31T05:30:13+03:00</dcterms:created>
  <dcterms:modified xsi:type="dcterms:W3CDTF">2025-07-31T05:30:13+03:00</dcterms:modified>
  <dc:title>Untitled Spreadsheet</dc:title>
  <dc:description/>
  <dc:subject/>
  <cp:keywords/>
  <cp:category/>
</cp:coreProperties>
</file>