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<sst xmlns="http://schemas.openxmlformats.org/spreadsheetml/2006/main" uniqueCount="143">
  <si>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</si>
  <si>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</si>
  <si>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</si>
  <si>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</si>
  <si>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</si>
  <si>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</si>
  <si>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</si>
  <si>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</si>
  <si>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</si>
  <si>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</si>
  <si>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</si>
  <si>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Поверхностные насосы</t>
  </si>
  <si>
    <t>Поверхностные насосы ZEGOR</t>
  </si>
  <si>
    <t>NAS-710003</t>
  </si>
  <si>
    <t>AQPF370</t>
  </si>
  <si>
    <t>насос поверхностный для чистой воды   500ВТ  (1шт)</t>
  </si>
  <si>
    <t>6 306.30 руб.</t>
  </si>
  <si>
    <t>шт</t>
  </si>
  <si>
    <t>VER-000116</t>
  </si>
  <si>
    <t>VRS600</t>
  </si>
  <si>
    <t>НАСОС ПОВЕРХНОСТНЫЙ  600ВТ (ПЛАСТИК) "ViEiR" (1шт) AQPE370</t>
  </si>
  <si>
    <t>6 204.87 руб.</t>
  </si>
  <si>
    <t>ZGR-001060</t>
  </si>
  <si>
    <t>QB60</t>
  </si>
  <si>
    <t>Поверхностный вихревой насос (мощность 370Вт; напор 40м; расход 2,1м3/час; глуб всасыв до 8м)</t>
  </si>
  <si>
    <t>4 121.72 руб.</t>
  </si>
  <si>
    <t>ZGR-001061</t>
  </si>
  <si>
    <t>QB80</t>
  </si>
  <si>
    <t>Поверхностный вихревой насос (мощность 750Вт; напор 53м; расход 2,7м3/час; глуб всасыв до 8м)</t>
  </si>
  <si>
    <t>7 281.24 руб.</t>
  </si>
  <si>
    <t>ZGR-001062</t>
  </si>
  <si>
    <t>AB60</t>
  </si>
  <si>
    <t>Поверхностный вихревой насос (мощность 370Вт; напор 35м; расход 2,1м3/час; глуб всасывдо 8м)</t>
  </si>
  <si>
    <t>3 733.15 руб.</t>
  </si>
  <si>
    <t>ZGR-001064</t>
  </si>
  <si>
    <t>JS-120S</t>
  </si>
  <si>
    <t>Поверхностный вихревой насос (мощность 1100Вт; напор 47м; расход 3,0м3/час; глуб всасыв до 8м)(1шт)</t>
  </si>
  <si>
    <t>10 404.85 руб.</t>
  </si>
  <si>
    <t>ZGR-001066</t>
  </si>
  <si>
    <t>JET-100L</t>
  </si>
  <si>
    <t>Поверхностный вихревой насос (750Вт; напор 48м; расход 3,0м3/час; глуб всасыв до 8м)(1шт)</t>
  </si>
  <si>
    <t>8 573.81 руб.</t>
  </si>
  <si>
    <t>ZGR-001067</t>
  </si>
  <si>
    <t>JET-120S</t>
  </si>
  <si>
    <t>Поверхностный вихревой насос (1100Вт; напор 47м; расход 3,0м3/час; глуб всасыв до 8м)(1шт)</t>
  </si>
  <si>
    <t>8 835.95 руб.</t>
  </si>
  <si>
    <t>ZGR-001072</t>
  </si>
  <si>
    <t>AET-120L</t>
  </si>
  <si>
    <t>Поверхностный вихревой насос (мощность 1100Вт; напор 45м; расход 3,3м3/час; всасыв до 8м)(1шт)</t>
  </si>
  <si>
    <t>7 388.23 руб.</t>
  </si>
  <si>
    <t>ZGR-001073</t>
  </si>
  <si>
    <t>AET-120S</t>
  </si>
  <si>
    <t>Поверхностный центробежный насос (мощность 1100Вт; напор 45м; расход 3,0м3/час; всасыв до 8м)(1шт)</t>
  </si>
  <si>
    <t>7 322.74 руб.</t>
  </si>
  <si>
    <t>ZGR-001124</t>
  </si>
  <si>
    <t>ZTP800</t>
  </si>
  <si>
    <t>Поверхностный вихревой насос (мощность 800Вт; напор 40м; расход 2,85м3/час)</t>
  </si>
  <si>
    <t>6 164.28 руб.</t>
  </si>
  <si>
    <t>ZGR-001126</t>
  </si>
  <si>
    <t>СРМ158</t>
  </si>
  <si>
    <t>Поверхностный вихревой насос (мощность 750Вт; напор 32м; расход 6,0м3/час)</t>
  </si>
  <si>
    <t>9 683.28 руб.</t>
  </si>
  <si>
    <t>ZGR-001129</t>
  </si>
  <si>
    <t>JET-120L</t>
  </si>
  <si>
    <t>Поверхностный центробежный насос (мощность 1100Вт; напор 53м; расход 3,3м3/час)</t>
  </si>
  <si>
    <t>9 279.38 руб.</t>
  </si>
  <si>
    <t>ZGR-001140</t>
  </si>
  <si>
    <t>АB80</t>
  </si>
  <si>
    <t>Поверхностный вихревой насос (мощность 1750Вт; напор 47м; расход 2,7 м3/час)</t>
  </si>
  <si>
    <t>5 701.42 руб.</t>
  </si>
  <si>
    <t>ZGR-001141</t>
  </si>
  <si>
    <t>AS-120S</t>
  </si>
  <si>
    <t>Поверхностный центробежный насос (мощность 1100Вт; напор 42м; расход 3,0 м3/час)</t>
  </si>
  <si>
    <t>7 044.12 руб.</t>
  </si>
  <si>
    <t>ZGR-001176</t>
  </si>
  <si>
    <t>ZOTA110</t>
  </si>
  <si>
    <t>Поверхностный центробежный насос (мощность 1100Вт; напор 45м; расход 4,5м3/час; (1шт)</t>
  </si>
  <si>
    <t>11 787.43 руб.</t>
  </si>
  <si>
    <t>ZGR-001177</t>
  </si>
  <si>
    <t>ZOTA150</t>
  </si>
  <si>
    <t>Поверхностный центробежный насос (мощность 1500Вт; напор 55м; расход 5,4м3/час; (1шт)</t>
  </si>
  <si>
    <t>20 454.26 руб.</t>
  </si>
  <si>
    <t>ZGR-001232</t>
  </si>
  <si>
    <t>СРМ130</t>
  </si>
  <si>
    <t>Поверхностный вихревой насос (мощность 370Вт; напор 22м; расход 3,6м3/час)</t>
  </si>
  <si>
    <t>6 366.17 руб.</t>
  </si>
  <si>
    <t>ZGR-001233</t>
  </si>
  <si>
    <t>СРМ146</t>
  </si>
  <si>
    <t>Поверхностный вихревой насос (мощность 550Вт; напор 28м; расход 4,8м3/час)</t>
  </si>
  <si>
    <t>8 182.22 руб.</t>
  </si>
  <si>
    <t>ZGR-001277</t>
  </si>
  <si>
    <t>ZTK370</t>
  </si>
  <si>
    <t>Центробежный поверхностный насос (370Вт, напор 20м, макс расход 50л/мин) (1шт)</t>
  </si>
  <si>
    <t>6 720.25 руб.</t>
  </si>
  <si>
    <t>ZGR-001278</t>
  </si>
  <si>
    <t>ZTK550</t>
  </si>
  <si>
    <t>Центробежный поверхностный насос (550Вт, напор 21м, макс расход 67л/мин) (1шт)</t>
  </si>
  <si>
    <t>8 397.42 руб.</t>
  </si>
  <si>
    <t>ZGR-001279</t>
  </si>
  <si>
    <t>ZTK1100</t>
  </si>
  <si>
    <t>Центробежный поверхностный насос (1100Вт, напор 22м, макс расход 133л/мин) (1шт)</t>
  </si>
  <si>
    <t>10 638.47 руб.</t>
  </si>
  <si>
    <t>ZGR-001280</t>
  </si>
  <si>
    <t>ATK370</t>
  </si>
  <si>
    <t>5 436.35 руб.</t>
  </si>
  <si>
    <t>ZGR-001281</t>
  </si>
  <si>
    <t>ATK550</t>
  </si>
  <si>
    <t>6 887.97 руб.</t>
  </si>
  <si>
    <t>ZGR-001282</t>
  </si>
  <si>
    <t>ATK1100</t>
  </si>
  <si>
    <t>8 698.16 руб.</t>
  </si>
  <si>
    <t>ZGR-001289</t>
  </si>
  <si>
    <t>AB60E</t>
  </si>
  <si>
    <t>Поверхностный вихревой насос (мощность 300Вт; напор 23м; расход 25л/мин; глуб всасыв до 5м) (1/6шт)</t>
  </si>
  <si>
    <t>2 937.86 руб.</t>
  </si>
  <si>
    <t>ZGR-001290</t>
  </si>
  <si>
    <t>АB80E</t>
  </si>
  <si>
    <t>Поверхностный вихревой насос (мощность 750Вт; напор 45м; расход 47л/мин; глуб всасыв до 5м) (1/2шт)</t>
  </si>
  <si>
    <t>5 127.91 руб.</t>
  </si>
  <si>
    <t>ZGR-001332</t>
  </si>
  <si>
    <t>ZOTA110A Pro</t>
  </si>
  <si>
    <t>PRO Поверхностный центробежный насос (мощность 1100Вт; напор 45м; расход 4,5м3/час</t>
  </si>
  <si>
    <t>10 605.44 руб.</t>
  </si>
  <si>
    <t>ZGR-001333</t>
  </si>
  <si>
    <t>ZMH4S-1075</t>
  </si>
  <si>
    <t>Поверхностный многоступенчатый насос (750Вт; напор 45м; расход 5,4м3/час)</t>
  </si>
  <si>
    <t>16 010.25 руб.</t>
  </si>
  <si>
    <t>ZGR-001334</t>
  </si>
  <si>
    <t>ZMH5S-1100</t>
  </si>
  <si>
    <t>Поверхностный многоступенчатый насос (1000Вт; напор 58м; расход 5,4м3/час)</t>
  </si>
  <si>
    <t>17 986.22 руб.</t>
  </si>
  <si>
    <t>ZGR-001335</t>
  </si>
  <si>
    <t>ZMH4S-1135</t>
  </si>
  <si>
    <t>Поверхностный многоступенчатый насос (1350Вт; напор 52м; расход 10,2м3/час)</t>
  </si>
  <si>
    <t>21 109.23 руб.</t>
  </si>
  <si>
    <t>ZGR-001336</t>
  </si>
  <si>
    <t>ZMH5S-1165</t>
  </si>
  <si>
    <t>Поверхностный многоступенчатый насос (1650Вт; напор 65м; расход 10,2м3/час)</t>
  </si>
  <si>
    <t>23 560.73 руб.</t>
  </si>
  <si>
    <t>ZGR-001337</t>
  </si>
  <si>
    <t>ZMH6S-1210</t>
  </si>
  <si>
    <t>Поверхностный многоступенчатый насос (2100Вт; напор 78м; расход 10,2м3/час)</t>
  </si>
  <si>
    <t>29 292.68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</si>
</sst>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fa_3767_11ea_810f_003048fd731b_8229595e_3773_11ea_810f_003048fd731b1.jpeg"/><Relationship Id="rId2" Type="http://schemas.openxmlformats.org/officeDocument/2006/relationships/image" Target="../media/45f5927a_4009_11ec_8370_003048fd731b_d92286a8_f1db_11ef_a6e1_047c1617b1432.jpeg"/><Relationship Id="rId3" Type="http://schemas.openxmlformats.org/officeDocument/2006/relationships/image" Target="../media/997aeb90_ce20_11eb_82ca_003048fd731b_a1555423_602e_11ec_a20b_00259070b4873.jpeg"/><Relationship Id="rId4" Type="http://schemas.openxmlformats.org/officeDocument/2006/relationships/image" Target="../media/997aeb92_ce20_11eb_82ca_003048fd731b_a1555424_602e_11ec_a20b_00259070b4874.jpeg"/><Relationship Id="rId5" Type="http://schemas.openxmlformats.org/officeDocument/2006/relationships/image" Target="../media/a05f35b4_ce20_11eb_82ca_003048fd731b_a1555425_602e_11ec_a20b_00259070b4875.jpeg"/><Relationship Id="rId6" Type="http://schemas.openxmlformats.org/officeDocument/2006/relationships/image" Target="../media/a05f35b8_ce20_11eb_82ca_003048fd731b_a1555426_602e_11ec_a20b_00259070b4876.jpeg"/><Relationship Id="rId7" Type="http://schemas.openxmlformats.org/officeDocument/2006/relationships/image" Target="../media/a05f35bc_ce20_11eb_82ca_003048fd731b_a1555427_602e_11ec_a20b_00259070b4877.jpeg"/><Relationship Id="rId8" Type="http://schemas.openxmlformats.org/officeDocument/2006/relationships/image" Target="../media/a05f35be_ce20_11eb_82ca_003048fd731b_a1555428_602e_11ec_a20b_00259070b4878.jpeg"/><Relationship Id="rId9" Type="http://schemas.openxmlformats.org/officeDocument/2006/relationships/image" Target="../media/a05f35c8_ce20_11eb_82ca_003048fd731b_a1555429_602e_11ec_a20b_00259070b4879.jpeg"/><Relationship Id="rId10" Type="http://schemas.openxmlformats.org/officeDocument/2006/relationships/image" Target="../media/a05f35ca_ce20_11eb_82ca_003048fd731b_a155542a_602e_11ec_a20b_00259070b48710.jpeg"/><Relationship Id="rId11" Type="http://schemas.openxmlformats.org/officeDocument/2006/relationships/image" Target="../media/29b1cba5_3e5b_11ec_836e_003048fd731b_a155542b_602e_11ec_a20b_00259070b48711.jpeg"/><Relationship Id="rId12" Type="http://schemas.openxmlformats.org/officeDocument/2006/relationships/image" Target="../media/29b1cba9_3e5b_11ec_836e_003048fd731b_a155542c_602e_11ec_a20b_00259070b48712.jpeg"/><Relationship Id="rId13" Type="http://schemas.openxmlformats.org/officeDocument/2006/relationships/image" Target="../media/29b1cbaf_3e5b_11ec_836e_003048fd731b_a155542d_602e_11ec_a20b_00259070b48713.jpeg"/><Relationship Id="rId14" Type="http://schemas.openxmlformats.org/officeDocument/2006/relationships/image" Target="../media/2a13dee6_55f9_11ec_a208_00259070b487_aaacbe31_602e_11ec_a20b_00259070b48714.jpeg"/><Relationship Id="rId15" Type="http://schemas.openxmlformats.org/officeDocument/2006/relationships/image" Target="../media/2a13dee8_55f9_11ec_a208_00259070b487_aaacbe32_602e_11ec_a20b_00259070b48715.jpeg"/><Relationship Id="rId16" Type="http://schemas.openxmlformats.org/officeDocument/2006/relationships/image" Target="../media/fc27c043_aa62_11ec_a25d_00259070b487_59221688_11fe_11ef_a5b8_047c1617b14316.jpeg"/><Relationship Id="rId17" Type="http://schemas.openxmlformats.org/officeDocument/2006/relationships/image" Target="../media/fc27c045_aa62_11ec_a25d_00259070b487_5922168a_11fe_11ef_a5b8_047c1617b14317.jpeg"/><Relationship Id="rId18" Type="http://schemas.openxmlformats.org/officeDocument/2006/relationships/image" Target="../media/ab08e99d_3fea_11ee_a4a3_047c1617b143_5922168c_11fe_11ef_a5b8_047c1617b14318.jpeg"/><Relationship Id="rId19" Type="http://schemas.openxmlformats.org/officeDocument/2006/relationships/image" Target="../media/ab08e99f_3fea_11ee_a4a3_047c1617b143_5922168d_11fe_11ef_a5b8_047c1617b1431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J5*6306.30</f>
        <v>0</v>
      </c>
      <c r="L5" s="5"/>
    </row>
    <row r="6" spans="1:12" customHeight="1" ht="105" outlineLevel="4">
      <c r="A6" s="1"/>
      <c r="B6" s="1">
        <v>882098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J6*6204.87</f>
        <v>0</v>
      </c>
      <c r="L6" s="5"/>
    </row>
    <row r="7" spans="1:12" customHeight="1" ht="105" outlineLevel="4">
      <c r="A7" s="1"/>
      <c r="B7" s="1">
        <v>833390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6</v>
      </c>
      <c r="H7" s="2">
        <v>0</v>
      </c>
      <c r="I7" s="1">
        <v>0</v>
      </c>
      <c r="J7" s="3" t="s">
        <v>17</v>
      </c>
      <c r="K7" s="2" t="str">
        <f>J7*4121.72</f>
        <v>0</v>
      </c>
      <c r="L7" s="5"/>
    </row>
    <row r="8" spans="1:12" customHeight="1" ht="105" outlineLevel="4">
      <c r="A8" s="1"/>
      <c r="B8" s="1">
        <v>833391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5</v>
      </c>
      <c r="H8" s="2">
        <v>0</v>
      </c>
      <c r="I8" s="1">
        <v>0</v>
      </c>
      <c r="J8" s="3" t="s">
        <v>17</v>
      </c>
      <c r="K8" s="2" t="str">
        <f>J8*7281.24</f>
        <v>0</v>
      </c>
      <c r="L8" s="5"/>
    </row>
    <row r="9" spans="1:12" customHeight="1" ht="105" outlineLevel="4">
      <c r="A9" s="1"/>
      <c r="B9" s="1">
        <v>833392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5</v>
      </c>
      <c r="H9" s="2">
        <v>0</v>
      </c>
      <c r="I9" s="1">
        <v>0</v>
      </c>
      <c r="J9" s="3" t="s">
        <v>17</v>
      </c>
      <c r="K9" s="2" t="str">
        <f>J9*3733.15</f>
        <v>0</v>
      </c>
      <c r="L9" s="5"/>
    </row>
    <row r="10" spans="1:12" customHeight="1" ht="105" outlineLevel="4">
      <c r="A10" s="1"/>
      <c r="B10" s="1">
        <v>833394</v>
      </c>
      <c r="C10" s="1" t="s">
        <v>34</v>
      </c>
      <c r="D10" s="1" t="s">
        <v>35</v>
      </c>
      <c r="E10" s="2" t="s">
        <v>36</v>
      </c>
      <c r="F10" s="2" t="s">
        <v>37</v>
      </c>
      <c r="G10" s="2">
        <v>3</v>
      </c>
      <c r="H10" s="2">
        <v>0</v>
      </c>
      <c r="I10" s="1">
        <v>0</v>
      </c>
      <c r="J10" s="3" t="s">
        <v>17</v>
      </c>
      <c r="K10" s="2" t="str">
        <f>J10*10404.85</f>
        <v>0</v>
      </c>
      <c r="L10" s="5"/>
    </row>
    <row r="11" spans="1:12" customHeight="1" ht="105" outlineLevel="4">
      <c r="A11" s="1"/>
      <c r="B11" s="1">
        <v>833396</v>
      </c>
      <c r="C11" s="1" t="s">
        <v>38</v>
      </c>
      <c r="D11" s="1" t="s">
        <v>39</v>
      </c>
      <c r="E11" s="2" t="s">
        <v>40</v>
      </c>
      <c r="F11" s="2" t="s">
        <v>41</v>
      </c>
      <c r="G11" s="2">
        <v>2</v>
      </c>
      <c r="H11" s="2">
        <v>0</v>
      </c>
      <c r="I11" s="1">
        <v>0</v>
      </c>
      <c r="J11" s="3" t="s">
        <v>17</v>
      </c>
      <c r="K11" s="2" t="str">
        <f>J11*8573.81</f>
        <v>0</v>
      </c>
      <c r="L11" s="5"/>
    </row>
    <row r="12" spans="1:12" customHeight="1" ht="105" outlineLevel="4">
      <c r="A12" s="1"/>
      <c r="B12" s="1">
        <v>833397</v>
      </c>
      <c r="C12" s="1" t="s">
        <v>42</v>
      </c>
      <c r="D12" s="1" t="s">
        <v>43</v>
      </c>
      <c r="E12" s="2" t="s">
        <v>44</v>
      </c>
      <c r="F12" s="2" t="s">
        <v>45</v>
      </c>
      <c r="G12" s="2">
        <v>2</v>
      </c>
      <c r="H12" s="2">
        <v>0</v>
      </c>
      <c r="I12" s="1">
        <v>0</v>
      </c>
      <c r="J12" s="3" t="s">
        <v>17</v>
      </c>
      <c r="K12" s="2" t="str">
        <f>J12*8835.95</f>
        <v>0</v>
      </c>
      <c r="L12" s="5"/>
    </row>
    <row r="13" spans="1:12" customHeight="1" ht="105" outlineLevel="4">
      <c r="A13" s="1"/>
      <c r="B13" s="1">
        <v>833402</v>
      </c>
      <c r="C13" s="1" t="s">
        <v>46</v>
      </c>
      <c r="D13" s="1" t="s">
        <v>47</v>
      </c>
      <c r="E13" s="2" t="s">
        <v>48</v>
      </c>
      <c r="F13" s="2" t="s">
        <v>49</v>
      </c>
      <c r="G13" s="2">
        <v>2</v>
      </c>
      <c r="H13" s="2">
        <v>0</v>
      </c>
      <c r="I13" s="1">
        <v>0</v>
      </c>
      <c r="J13" s="3" t="s">
        <v>17</v>
      </c>
      <c r="K13" s="2" t="str">
        <f>J13*7388.23</f>
        <v>0</v>
      </c>
      <c r="L13" s="5"/>
    </row>
    <row r="14" spans="1:12" customHeight="1" ht="105" outlineLevel="4">
      <c r="A14" s="1"/>
      <c r="B14" s="1">
        <v>833403</v>
      </c>
      <c r="C14" s="1" t="s">
        <v>50</v>
      </c>
      <c r="D14" s="1" t="s">
        <v>51</v>
      </c>
      <c r="E14" s="2" t="s">
        <v>52</v>
      </c>
      <c r="F14" s="2" t="s">
        <v>53</v>
      </c>
      <c r="G14" s="2">
        <v>3</v>
      </c>
      <c r="H14" s="2">
        <v>0</v>
      </c>
      <c r="I14" s="1">
        <v>0</v>
      </c>
      <c r="J14" s="3" t="s">
        <v>17</v>
      </c>
      <c r="K14" s="2" t="str">
        <f>J14*7322.74</f>
        <v>0</v>
      </c>
      <c r="L14" s="5"/>
    </row>
    <row r="15" spans="1:12" customHeight="1" ht="105" outlineLevel="4">
      <c r="A15" s="1"/>
      <c r="B15" s="1">
        <v>837271</v>
      </c>
      <c r="C15" s="1" t="s">
        <v>54</v>
      </c>
      <c r="D15" s="1" t="s">
        <v>55</v>
      </c>
      <c r="E15" s="2" t="s">
        <v>56</v>
      </c>
      <c r="F15" s="2" t="s">
        <v>57</v>
      </c>
      <c r="G15" s="2">
        <v>1</v>
      </c>
      <c r="H15" s="2">
        <v>0</v>
      </c>
      <c r="I15" s="1">
        <v>0</v>
      </c>
      <c r="J15" s="3" t="s">
        <v>17</v>
      </c>
      <c r="K15" s="2" t="str">
        <f>J15*6164.28</f>
        <v>0</v>
      </c>
      <c r="L15" s="5"/>
    </row>
    <row r="16" spans="1:12" customHeight="1" ht="105" outlineLevel="4">
      <c r="A16" s="1"/>
      <c r="B16" s="1">
        <v>837273</v>
      </c>
      <c r="C16" s="1" t="s">
        <v>58</v>
      </c>
      <c r="D16" s="1" t="s">
        <v>59</v>
      </c>
      <c r="E16" s="2" t="s">
        <v>60</v>
      </c>
      <c r="F16" s="2" t="s">
        <v>61</v>
      </c>
      <c r="G16" s="2">
        <v>2</v>
      </c>
      <c r="H16" s="2">
        <v>0</v>
      </c>
      <c r="I16" s="1">
        <v>0</v>
      </c>
      <c r="J16" s="3" t="s">
        <v>17</v>
      </c>
      <c r="K16" s="2" t="str">
        <f>J16*9683.28</f>
        <v>0</v>
      </c>
      <c r="L16" s="5"/>
    </row>
    <row r="17" spans="1:12" customHeight="1" ht="105" outlineLevel="4">
      <c r="A17" s="1"/>
      <c r="B17" s="1">
        <v>837276</v>
      </c>
      <c r="C17" s="1" t="s">
        <v>62</v>
      </c>
      <c r="D17" s="1" t="s">
        <v>63</v>
      </c>
      <c r="E17" s="2" t="s">
        <v>64</v>
      </c>
      <c r="F17" s="2" t="s">
        <v>65</v>
      </c>
      <c r="G17" s="2">
        <v>2</v>
      </c>
      <c r="H17" s="2">
        <v>0</v>
      </c>
      <c r="I17" s="1">
        <v>0</v>
      </c>
      <c r="J17" s="3" t="s">
        <v>17</v>
      </c>
      <c r="K17" s="2" t="str">
        <f>J17*9279.38</f>
        <v>0</v>
      </c>
      <c r="L17" s="5"/>
    </row>
    <row r="18" spans="1:12" customHeight="1" ht="105" outlineLevel="4">
      <c r="A18" s="1"/>
      <c r="B18" s="1">
        <v>839077</v>
      </c>
      <c r="C18" s="1" t="s">
        <v>66</v>
      </c>
      <c r="D18" s="1" t="s">
        <v>67</v>
      </c>
      <c r="E18" s="2" t="s">
        <v>68</v>
      </c>
      <c r="F18" s="2" t="s">
        <v>69</v>
      </c>
      <c r="G18" s="2">
        <v>5</v>
      </c>
      <c r="H18" s="2">
        <v>0</v>
      </c>
      <c r="I18" s="1">
        <v>0</v>
      </c>
      <c r="J18" s="3" t="s">
        <v>17</v>
      </c>
      <c r="K18" s="2" t="str">
        <f>J18*5701.42</f>
        <v>0</v>
      </c>
      <c r="L18" s="5"/>
    </row>
    <row r="19" spans="1:12" customHeight="1" ht="105" outlineLevel="4">
      <c r="A19" s="1"/>
      <c r="B19" s="1">
        <v>839078</v>
      </c>
      <c r="C19" s="1" t="s">
        <v>70</v>
      </c>
      <c r="D19" s="1" t="s">
        <v>71</v>
      </c>
      <c r="E19" s="2" t="s">
        <v>72</v>
      </c>
      <c r="F19" s="2" t="s">
        <v>73</v>
      </c>
      <c r="G19" s="2">
        <v>2</v>
      </c>
      <c r="H19" s="2">
        <v>0</v>
      </c>
      <c r="I19" s="1">
        <v>0</v>
      </c>
      <c r="J19" s="3" t="s">
        <v>17</v>
      </c>
      <c r="K19" s="2" t="str">
        <f>J19*7044.12</f>
        <v>0</v>
      </c>
      <c r="L19" s="5"/>
    </row>
    <row r="20" spans="1:12" customHeight="1" ht="105" outlineLevel="4">
      <c r="A20" s="1"/>
      <c r="B20" s="1">
        <v>858841</v>
      </c>
      <c r="C20" s="1" t="s">
        <v>74</v>
      </c>
      <c r="D20" s="1" t="s">
        <v>75</v>
      </c>
      <c r="E20" s="2" t="s">
        <v>76</v>
      </c>
      <c r="F20" s="2" t="s">
        <v>77</v>
      </c>
      <c r="G20" s="2">
        <v>3</v>
      </c>
      <c r="H20" s="2">
        <v>0</v>
      </c>
      <c r="I20" s="1">
        <v>0</v>
      </c>
      <c r="J20" s="3" t="s">
        <v>17</v>
      </c>
      <c r="K20" s="2" t="str">
        <f>J20*11787.43</f>
        <v>0</v>
      </c>
      <c r="L20" s="5"/>
    </row>
    <row r="21" spans="1:12" customHeight="1" ht="105" outlineLevel="4">
      <c r="A21" s="1"/>
      <c r="B21" s="1">
        <v>858842</v>
      </c>
      <c r="C21" s="1" t="s">
        <v>78</v>
      </c>
      <c r="D21" s="1" t="s">
        <v>79</v>
      </c>
      <c r="E21" s="2" t="s">
        <v>80</v>
      </c>
      <c r="F21" s="2" t="s">
        <v>81</v>
      </c>
      <c r="G21" s="2">
        <v>2</v>
      </c>
      <c r="H21" s="2">
        <v>0</v>
      </c>
      <c r="I21" s="1">
        <v>0</v>
      </c>
      <c r="J21" s="3" t="s">
        <v>17</v>
      </c>
      <c r="K21" s="2" t="str">
        <f>J21*20454.26</f>
        <v>0</v>
      </c>
      <c r="L21" s="5"/>
    </row>
    <row r="22" spans="1:12" customHeight="1" ht="105" outlineLevel="4">
      <c r="A22" s="1"/>
      <c r="B22" s="1">
        <v>879332</v>
      </c>
      <c r="C22" s="1" t="s">
        <v>82</v>
      </c>
      <c r="D22" s="1" t="s">
        <v>83</v>
      </c>
      <c r="E22" s="2" t="s">
        <v>84</v>
      </c>
      <c r="F22" s="2" t="s">
        <v>85</v>
      </c>
      <c r="G22" s="2">
        <v>3</v>
      </c>
      <c r="H22" s="2">
        <v>0</v>
      </c>
      <c r="I22" s="1">
        <v>0</v>
      </c>
      <c r="J22" s="3" t="s">
        <v>17</v>
      </c>
      <c r="K22" s="2" t="str">
        <f>J22*6366.17</f>
        <v>0</v>
      </c>
      <c r="L22" s="5"/>
    </row>
    <row r="23" spans="1:12" customHeight="1" ht="105" outlineLevel="4">
      <c r="A23" s="1"/>
      <c r="B23" s="1">
        <v>879333</v>
      </c>
      <c r="C23" s="1" t="s">
        <v>86</v>
      </c>
      <c r="D23" s="1" t="s">
        <v>87</v>
      </c>
      <c r="E23" s="2" t="s">
        <v>88</v>
      </c>
      <c r="F23" s="2" t="s">
        <v>89</v>
      </c>
      <c r="G23" s="2">
        <v>3</v>
      </c>
      <c r="H23" s="2">
        <v>0</v>
      </c>
      <c r="I23" s="1">
        <v>0</v>
      </c>
      <c r="J23" s="3" t="s">
        <v>17</v>
      </c>
      <c r="K23" s="2" t="str">
        <f>J23*8182.22</f>
        <v>0</v>
      </c>
      <c r="L23" s="5"/>
    </row>
    <row r="24" spans="1:12" outlineLevel="4">
      <c r="A24" s="1"/>
      <c r="B24" s="1">
        <v>956573</v>
      </c>
      <c r="C24" s="1" t="s">
        <v>90</v>
      </c>
      <c r="D24" s="1" t="s">
        <v>91</v>
      </c>
      <c r="E24" s="2" t="s">
        <v>92</v>
      </c>
      <c r="F24" s="2" t="s">
        <v>93</v>
      </c>
      <c r="G24" s="2">
        <v>1</v>
      </c>
      <c r="H24" s="2">
        <v>0</v>
      </c>
      <c r="I24" s="1">
        <v>0</v>
      </c>
      <c r="J24" s="3" t="s">
        <v>17</v>
      </c>
      <c r="K24" s="2" t="str">
        <f>J24*6720.25</f>
        <v>0</v>
      </c>
      <c r="L24" s="5"/>
    </row>
    <row r="25" spans="1:12" outlineLevel="4">
      <c r="A25" s="1"/>
      <c r="B25" s="1">
        <v>956574</v>
      </c>
      <c r="C25" s="1" t="s">
        <v>94</v>
      </c>
      <c r="D25" s="1" t="s">
        <v>95</v>
      </c>
      <c r="E25" s="2" t="s">
        <v>96</v>
      </c>
      <c r="F25" s="2" t="s">
        <v>97</v>
      </c>
      <c r="G25" s="2">
        <v>1</v>
      </c>
      <c r="H25" s="2">
        <v>0</v>
      </c>
      <c r="I25" s="1">
        <v>0</v>
      </c>
      <c r="J25" s="3" t="s">
        <v>17</v>
      </c>
      <c r="K25" s="2" t="str">
        <f>J25*8397.42</f>
        <v>0</v>
      </c>
      <c r="L25" s="5"/>
    </row>
    <row r="26" spans="1:12" outlineLevel="4">
      <c r="A26" s="1"/>
      <c r="B26" s="1">
        <v>956575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1</v>
      </c>
      <c r="H26" s="2">
        <v>0</v>
      </c>
      <c r="I26" s="1">
        <v>0</v>
      </c>
      <c r="J26" s="3" t="s">
        <v>17</v>
      </c>
      <c r="K26" s="2" t="str">
        <f>J26*10638.47</f>
        <v>0</v>
      </c>
      <c r="L26" s="5"/>
    </row>
    <row r="27" spans="1:12" outlineLevel="4">
      <c r="A27" s="1"/>
      <c r="B27" s="1">
        <v>956576</v>
      </c>
      <c r="C27" s="1" t="s">
        <v>102</v>
      </c>
      <c r="D27" s="1" t="s">
        <v>103</v>
      </c>
      <c r="E27" s="2" t="s">
        <v>92</v>
      </c>
      <c r="F27" s="2" t="s">
        <v>104</v>
      </c>
      <c r="G27" s="2">
        <v>1</v>
      </c>
      <c r="H27" s="2">
        <v>0</v>
      </c>
      <c r="I27" s="1">
        <v>0</v>
      </c>
      <c r="J27" s="3" t="s">
        <v>17</v>
      </c>
      <c r="K27" s="2" t="str">
        <f>J27*5436.35</f>
        <v>0</v>
      </c>
      <c r="L27" s="5"/>
    </row>
    <row r="28" spans="1:12" outlineLevel="4">
      <c r="A28" s="1"/>
      <c r="B28" s="1">
        <v>956577</v>
      </c>
      <c r="C28" s="1" t="s">
        <v>105</v>
      </c>
      <c r="D28" s="1" t="s">
        <v>106</v>
      </c>
      <c r="E28" s="2" t="s">
        <v>96</v>
      </c>
      <c r="F28" s="2" t="s">
        <v>107</v>
      </c>
      <c r="G28" s="2">
        <v>1</v>
      </c>
      <c r="H28" s="2">
        <v>0</v>
      </c>
      <c r="I28" s="1">
        <v>0</v>
      </c>
      <c r="J28" s="3" t="s">
        <v>17</v>
      </c>
      <c r="K28" s="2" t="str">
        <f>J28*6887.97</f>
        <v>0</v>
      </c>
      <c r="L28" s="5"/>
    </row>
    <row r="29" spans="1:12" outlineLevel="4">
      <c r="A29" s="1"/>
      <c r="B29" s="1">
        <v>956578</v>
      </c>
      <c r="C29" s="1" t="s">
        <v>108</v>
      </c>
      <c r="D29" s="1" t="s">
        <v>109</v>
      </c>
      <c r="E29" s="2" t="s">
        <v>100</v>
      </c>
      <c r="F29" s="2" t="s">
        <v>110</v>
      </c>
      <c r="G29" s="2">
        <v>1</v>
      </c>
      <c r="H29" s="2">
        <v>0</v>
      </c>
      <c r="I29" s="1">
        <v>0</v>
      </c>
      <c r="J29" s="3" t="s">
        <v>17</v>
      </c>
      <c r="K29" s="2" t="str">
        <f>J29*8698.16</f>
        <v>0</v>
      </c>
      <c r="L29" s="5"/>
    </row>
    <row r="30" spans="1:12" outlineLevel="4">
      <c r="A30" s="1"/>
      <c r="B30" s="1">
        <v>956581</v>
      </c>
      <c r="C30" s="1" t="s">
        <v>111</v>
      </c>
      <c r="D30" s="1" t="s">
        <v>112</v>
      </c>
      <c r="E30" s="2" t="s">
        <v>113</v>
      </c>
      <c r="F30" s="2" t="s">
        <v>114</v>
      </c>
      <c r="G30" s="2">
        <v>3</v>
      </c>
      <c r="H30" s="2">
        <v>0</v>
      </c>
      <c r="I30" s="1">
        <v>0</v>
      </c>
      <c r="J30" s="3" t="s">
        <v>17</v>
      </c>
      <c r="K30" s="2" t="str">
        <f>J30*2937.86</f>
        <v>0</v>
      </c>
      <c r="L30" s="5"/>
    </row>
    <row r="31" spans="1:12" outlineLevel="4">
      <c r="A31" s="1"/>
      <c r="B31" s="1">
        <v>956582</v>
      </c>
      <c r="C31" s="1" t="s">
        <v>115</v>
      </c>
      <c r="D31" s="1" t="s">
        <v>116</v>
      </c>
      <c r="E31" s="2" t="s">
        <v>117</v>
      </c>
      <c r="F31" s="2" t="s">
        <v>118</v>
      </c>
      <c r="G31" s="2">
        <v>4</v>
      </c>
      <c r="H31" s="2">
        <v>0</v>
      </c>
      <c r="I31" s="1">
        <v>0</v>
      </c>
      <c r="J31" s="3" t="s">
        <v>17</v>
      </c>
      <c r="K31" s="2" t="str">
        <f>J31*5127.91</f>
        <v>0</v>
      </c>
      <c r="L31" s="5"/>
    </row>
    <row r="32" spans="1:12" outlineLevel="4">
      <c r="A32" s="1"/>
      <c r="B32" s="1">
        <v>956624</v>
      </c>
      <c r="C32" s="1" t="s">
        <v>119</v>
      </c>
      <c r="D32" s="1" t="s">
        <v>120</v>
      </c>
      <c r="E32" s="2" t="s">
        <v>121</v>
      </c>
      <c r="F32" s="2" t="s">
        <v>122</v>
      </c>
      <c r="G32" s="2">
        <v>2</v>
      </c>
      <c r="H32" s="2">
        <v>0</v>
      </c>
      <c r="I32" s="1">
        <v>0</v>
      </c>
      <c r="J32" s="3" t="s">
        <v>17</v>
      </c>
      <c r="K32" s="2" t="str">
        <f>J32*10605.44</f>
        <v>0</v>
      </c>
      <c r="L32" s="5"/>
    </row>
    <row r="33" spans="1:12" outlineLevel="4">
      <c r="A33" s="1"/>
      <c r="B33" s="1">
        <v>956625</v>
      </c>
      <c r="C33" s="1" t="s">
        <v>123</v>
      </c>
      <c r="D33" s="1" t="s">
        <v>124</v>
      </c>
      <c r="E33" s="2" t="s">
        <v>125</v>
      </c>
      <c r="F33" s="2" t="s">
        <v>126</v>
      </c>
      <c r="G33" s="2">
        <v>2</v>
      </c>
      <c r="H33" s="2">
        <v>0</v>
      </c>
      <c r="I33" s="1">
        <v>0</v>
      </c>
      <c r="J33" s="3" t="s">
        <v>17</v>
      </c>
      <c r="K33" s="2" t="str">
        <f>J33*16010.25</f>
        <v>0</v>
      </c>
      <c r="L33" s="5"/>
    </row>
    <row r="34" spans="1:12" outlineLevel="4">
      <c r="A34" s="1"/>
      <c r="B34" s="1">
        <v>956626</v>
      </c>
      <c r="C34" s="1" t="s">
        <v>127</v>
      </c>
      <c r="D34" s="1" t="s">
        <v>128</v>
      </c>
      <c r="E34" s="2" t="s">
        <v>129</v>
      </c>
      <c r="F34" s="2" t="s">
        <v>130</v>
      </c>
      <c r="G34" s="2">
        <v>2</v>
      </c>
      <c r="H34" s="2">
        <v>0</v>
      </c>
      <c r="I34" s="1">
        <v>0</v>
      </c>
      <c r="J34" s="3" t="s">
        <v>17</v>
      </c>
      <c r="K34" s="2" t="str">
        <f>J34*17986.22</f>
        <v>0</v>
      </c>
      <c r="L34" s="5"/>
    </row>
    <row r="35" spans="1:12" outlineLevel="4">
      <c r="A35" s="1"/>
      <c r="B35" s="1">
        <v>956627</v>
      </c>
      <c r="C35" s="1" t="s">
        <v>131</v>
      </c>
      <c r="D35" s="1" t="s">
        <v>132</v>
      </c>
      <c r="E35" s="2" t="s">
        <v>133</v>
      </c>
      <c r="F35" s="2" t="s">
        <v>134</v>
      </c>
      <c r="G35" s="2">
        <v>1</v>
      </c>
      <c r="H35" s="2">
        <v>0</v>
      </c>
      <c r="I35" s="1">
        <v>0</v>
      </c>
      <c r="J35" s="3" t="s">
        <v>17</v>
      </c>
      <c r="K35" s="2" t="str">
        <f>J35*21109.23</f>
        <v>0</v>
      </c>
      <c r="L35" s="5"/>
    </row>
    <row r="36" spans="1:12" outlineLevel="4">
      <c r="A36" s="1"/>
      <c r="B36" s="1">
        <v>956628</v>
      </c>
      <c r="C36" s="1" t="s">
        <v>135</v>
      </c>
      <c r="D36" s="1" t="s">
        <v>136</v>
      </c>
      <c r="E36" s="2" t="s">
        <v>137</v>
      </c>
      <c r="F36" s="2" t="s">
        <v>138</v>
      </c>
      <c r="G36" s="2">
        <v>1</v>
      </c>
      <c r="H36" s="2">
        <v>0</v>
      </c>
      <c r="I36" s="1">
        <v>0</v>
      </c>
      <c r="J36" s="3" t="s">
        <v>17</v>
      </c>
      <c r="K36" s="2" t="str">
        <f>J36*23560.73</f>
        <v>0</v>
      </c>
      <c r="L36" s="5"/>
    </row>
    <row r="37" spans="1:12" outlineLevel="4">
      <c r="A37" s="1"/>
      <c r="B37" s="1">
        <v>956629</v>
      </c>
      <c r="C37" s="1" t="s">
        <v>139</v>
      </c>
      <c r="D37" s="1" t="s">
        <v>140</v>
      </c>
      <c r="E37" s="2" t="s">
        <v>141</v>
      </c>
      <c r="F37" s="2" t="s">
        <v>142</v>
      </c>
      <c r="G37" s="2">
        <v>1</v>
      </c>
      <c r="H37" s="2">
        <v>0</v>
      </c>
      <c r="I37" s="1">
        <v>0</v>
      </c>
      <c r="J37" s="3" t="s">
        <v>17</v>
      </c>
      <c r="K37" s="2" t="str">
        <f>J37*29292.68</f>
        <v>0</v>
      </c>
      <c r="L3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2026-06-21T08:38:31+03:00</dcterms:created>
  <dcterms:modified xsi:type="dcterms:W3CDTF">2026-06-21T08:38:31+03:00</dcterms:modified>
  <dc:title>Untitled Spreadsheet</dc:title>
  <dc:description/>
  <dc:subject/>
  <cp:keywords/>
  <cp:category/>
</cp:coreProperties>
</file>