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<sst xmlns="http://schemas.openxmlformats.org/spreadsheetml/2006/main" uniqueCount="326">
  <si>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</si>
  <si>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</si>
  <si>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</si>
  <si>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</si>
  <si>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</si>
  <si>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</si>
  <si>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</si>
  <si>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</si>
  <si>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</si>
  <si>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</si>
  <si>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</si>
  <si>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</si>
  <si>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</si>
  <si>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</si>
  <si>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</si>
  <si>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</si>
  <si>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</si>
  <si>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</si>
  <si>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шт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</si>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</sst>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30_cdfe_11eb_82ca_003048fd731b_5922168e_11fe_11ef_a5b8_047c1617b1431.jpeg"/><Relationship Id="rId2" Type="http://schemas.openxmlformats.org/officeDocument/2006/relationships/image" Target="../media/ae0ac932_cdfe_11eb_82ca_003048fd731b_59221690_11fe_11ef_a5b8_047c1617b1432.jpeg"/><Relationship Id="rId3" Type="http://schemas.openxmlformats.org/officeDocument/2006/relationships/image" Target="../media/acb0bedf_7c2b_11ec_a214_00259070b487_59221692_11fe_11ef_a5b8_047c1617b1433.jpeg"/><Relationship Id="rId4" Type="http://schemas.openxmlformats.org/officeDocument/2006/relationships/image" Target="../media/acb0bee1_7c2b_11ec_a214_00259070b487_59221694_11fe_11ef_a5b8_047c1617b1434.jpeg"/><Relationship Id="rId5" Type="http://schemas.openxmlformats.org/officeDocument/2006/relationships/image" Target="../media/acb0bee3_7c2b_11ec_a214_00259070b487_59221696_11fe_11ef_a5b8_047c1617b1435.jpeg"/><Relationship Id="rId6" Type="http://schemas.openxmlformats.org/officeDocument/2006/relationships/image" Target="../media/acb0bee5_7c2b_11ec_a214_00259070b487_59221698_11fe_11ef_a5b8_047c1617b1436.jpeg"/><Relationship Id="rId7" Type="http://schemas.openxmlformats.org/officeDocument/2006/relationships/image" Target="../media/acb0bee7_7c2b_11ec_a214_00259070b487_5922169a_11fe_11ef_a5b8_047c1617b1437.jpeg"/><Relationship Id="rId8" Type="http://schemas.openxmlformats.org/officeDocument/2006/relationships/image" Target="../media/acb0bee9_7c2b_11ec_a214_00259070b487_14e1e0c9_f93d_11ef_a6ea_047c1617b1438.jpeg"/><Relationship Id="rId9" Type="http://schemas.openxmlformats.org/officeDocument/2006/relationships/image" Target="../media/fc27c02b_aa62_11ec_a25d_00259070b487_5922169c_11fe_11ef_a5b8_047c1617b1439.jpeg"/><Relationship Id="rId10" Type="http://schemas.openxmlformats.org/officeDocument/2006/relationships/image" Target="../media/fa4c10e6_469b_11ef_a5fc_047c1617b143_a26f33fc_7c1e_11f0_a7a3_047c1617b14310.jpeg"/><Relationship Id="rId11" Type="http://schemas.openxmlformats.org/officeDocument/2006/relationships/image" Target="../media/ae0ac902_cdfe_11eb_82ca_003048fd731b_592216a0_11fe_11ef_a5b8_047c1617b14311.jpeg"/><Relationship Id="rId12" Type="http://schemas.openxmlformats.org/officeDocument/2006/relationships/image" Target="../media/ae0ac904_cdfe_11eb_82ca_003048fd731b_592216a2_11fe_11ef_a5b8_047c1617b14312.jpeg"/><Relationship Id="rId13" Type="http://schemas.openxmlformats.org/officeDocument/2006/relationships/image" Target="../media/ae0ac906_cdfe_11eb_82ca_003048fd731b_592216a6_11fe_11ef_a5b8_047c1617b14313.jpeg"/><Relationship Id="rId14" Type="http://schemas.openxmlformats.org/officeDocument/2006/relationships/image" Target="../media/ae0ac908_cdfe_11eb_82ca_003048fd731b_592216a8_11fe_11ef_a5b8_047c1617b14314.jpeg"/><Relationship Id="rId15" Type="http://schemas.openxmlformats.org/officeDocument/2006/relationships/image" Target="../media/ae0ac90a_cdfe_11eb_82ca_003048fd731b_592216ae_11fe_11ef_a5b8_047c1617b14315.jpeg"/><Relationship Id="rId16" Type="http://schemas.openxmlformats.org/officeDocument/2006/relationships/image" Target="../media/ae0ac914_cdfe_11eb_82ca_003048fd731b_592216cc_11fe_11ef_a5b8_047c1617b14316.jpeg"/><Relationship Id="rId17" Type="http://schemas.openxmlformats.org/officeDocument/2006/relationships/image" Target="../media/ae0ac922_cdfe_11eb_82ca_003048fd731b_592216b0_11fe_11ef_a5b8_047c1617b14317.jpeg"/><Relationship Id="rId18" Type="http://schemas.openxmlformats.org/officeDocument/2006/relationships/image" Target="../media/ae0ac924_cdfe_11eb_82ca_003048fd731b_592216b2_11fe_11ef_a5b8_047c1617b14318.jpeg"/><Relationship Id="rId19" Type="http://schemas.openxmlformats.org/officeDocument/2006/relationships/image" Target="../media/ae0ac926_cdfe_11eb_82ca_003048fd731b_592216b4_11fe_11ef_a5b8_047c1617b14319.jpeg"/><Relationship Id="rId20" Type="http://schemas.openxmlformats.org/officeDocument/2006/relationships/image" Target="../media/ae0ac928_cdfe_11eb_82ca_003048fd731b_592216b6_11fe_11ef_a5b8_047c1617b14320.jpeg"/><Relationship Id="rId21" Type="http://schemas.openxmlformats.org/officeDocument/2006/relationships/image" Target="../media/ae0ac92a_cdfe_11eb_82ca_003048fd731b_592216b8_11fe_11ef_a5b8_047c1617b14321.jpeg"/><Relationship Id="rId22" Type="http://schemas.openxmlformats.org/officeDocument/2006/relationships/image" Target="../media/ae0ac92c_cdfe_11eb_82ca_003048fd731b_592216ba_11fe_11ef_a5b8_047c1617b14322.jpeg"/><Relationship Id="rId23" Type="http://schemas.openxmlformats.org/officeDocument/2006/relationships/image" Target="../media/ae0ac92e_cdfe_11eb_82ca_003048fd731b_592216bc_11fe_11ef_a5b8_047c1617b14323.jpeg"/><Relationship Id="rId24" Type="http://schemas.openxmlformats.org/officeDocument/2006/relationships/image" Target="../media/997aeb58_ce20_11eb_82ca_003048fd731b_592216ce_11fe_11ef_a5b8_047c1617b14324.jpeg"/><Relationship Id="rId25" Type="http://schemas.openxmlformats.org/officeDocument/2006/relationships/image" Target="../media/997aeb5a_ce20_11eb_82ca_003048fd731b_592216d0_11fe_11ef_a5b8_047c1617b14325.jpeg"/><Relationship Id="rId26" Type="http://schemas.openxmlformats.org/officeDocument/2006/relationships/image" Target="../media/997aeb5c_ce20_11eb_82ca_003048fd731b_592216d2_11fe_11ef_a5b8_047c1617b14326.jpeg"/><Relationship Id="rId27" Type="http://schemas.openxmlformats.org/officeDocument/2006/relationships/image" Target="../media/997aeb5e_ce20_11eb_82ca_003048fd731b_62fcdd9d_11fe_11ef_a5b8_047c1617b14327.jpeg"/><Relationship Id="rId28" Type="http://schemas.openxmlformats.org/officeDocument/2006/relationships/image" Target="../media/997aeb68_ce20_11eb_82ca_003048fd731b_592216be_11fe_11ef_a5b8_047c1617b14328.jpeg"/><Relationship Id="rId29" Type="http://schemas.openxmlformats.org/officeDocument/2006/relationships/image" Target="../media/997aeb6a_ce20_11eb_82ca_003048fd731b_592216c0_11fe_11ef_a5b8_047c1617b14329.jpeg"/><Relationship Id="rId30" Type="http://schemas.openxmlformats.org/officeDocument/2006/relationships/image" Target="../media/997aeb6c_ce20_11eb_82ca_003048fd731b_592216c2_11fe_11ef_a5b8_047c1617b14330.jpeg"/><Relationship Id="rId31" Type="http://schemas.openxmlformats.org/officeDocument/2006/relationships/image" Target="../media/997aeb6e_ce20_11eb_82ca_003048fd731b_592216c4_11fe_11ef_a5b8_047c1617b14331.jpeg"/><Relationship Id="rId32" Type="http://schemas.openxmlformats.org/officeDocument/2006/relationships/image" Target="../media/2a13ded8_55f9_11ec_a208_00259070b487_592216aa_11fe_11ef_a5b8_047c1617b14332.jpeg"/><Relationship Id="rId33" Type="http://schemas.openxmlformats.org/officeDocument/2006/relationships/image" Target="../media/fc27c02d_aa62_11ec_a25d_00259070b487_592216c6_11fe_11ef_a5b8_047c1617b14333.jpeg"/><Relationship Id="rId34" Type="http://schemas.openxmlformats.org/officeDocument/2006/relationships/image" Target="../media/fc27c02f_aa62_11ec_a25d_00259070b487_592216c8_11fe_11ef_a5b8_047c1617b14334.jpeg"/><Relationship Id="rId35" Type="http://schemas.openxmlformats.org/officeDocument/2006/relationships/image" Target="../media/fc27c031_aa62_11ec_a25d_00259070b487_592216ca_11fe_11ef_a5b8_047c1617b14335.jpeg"/><Relationship Id="rId36" Type="http://schemas.openxmlformats.org/officeDocument/2006/relationships/image" Target="../media/adcdd9ab_05b7_11ee_a455_047c1617b143_5922169e_11fe_11ef_a5b8_047c1617b14336.jpeg"/><Relationship Id="rId37" Type="http://schemas.openxmlformats.org/officeDocument/2006/relationships/image" Target="../media/adcdd9ad_05b7_11ee_a455_047c1617b143_592216a4_11fe_11ef_a5b8_047c1617b14337.jpeg"/><Relationship Id="rId38" Type="http://schemas.openxmlformats.org/officeDocument/2006/relationships/image" Target="../media/adcdd9af_05b7_11ee_a455_047c1617b143_592216ac_11fe_11ef_a5b8_047c1617b14338.jpeg"/><Relationship Id="rId39" Type="http://schemas.openxmlformats.org/officeDocument/2006/relationships/image" Target="../media/fa4c10e0_469b_11ef_a5fc_047c1617b143_14e1e0c4_f93d_11ef_a6ea_047c1617b14339.jpeg"/><Relationship Id="rId40" Type="http://schemas.openxmlformats.org/officeDocument/2006/relationships/image" Target="../media/fa4c10e2_469b_11ef_a5fc_047c1617b143_14e1e0c6_f93d_11ef_a6ea_047c1617b14340.jpeg"/><Relationship Id="rId41" Type="http://schemas.openxmlformats.org/officeDocument/2006/relationships/image" Target="../media/fa4c10e4_469b_11ef_a5fc_047c1617b143_14e1e0c8_f93d_11ef_a6ea_047c1617b14341.jpeg"/><Relationship Id="rId42" Type="http://schemas.openxmlformats.org/officeDocument/2006/relationships/image" Target="../media/ae0ac90c_cdfe_11eb_82ca_003048fd731b_62fcdd9f_11fe_11ef_a5b8_047c1617b14342.jpeg"/><Relationship Id="rId43" Type="http://schemas.openxmlformats.org/officeDocument/2006/relationships/image" Target="../media/ae0ac90e_cdfe_11eb_82ca_003048fd731b_62fcdda1_11fe_11ef_a5b8_047c1617b14343.jpeg"/><Relationship Id="rId44" Type="http://schemas.openxmlformats.org/officeDocument/2006/relationships/image" Target="../media/ae0ac910_cdfe_11eb_82ca_003048fd731b_62fcdda3_11fe_11ef_a5b8_047c1617b14344.jpeg"/><Relationship Id="rId45" Type="http://schemas.openxmlformats.org/officeDocument/2006/relationships/image" Target="../media/ae0ac912_cdfe_11eb_82ca_003048fd731b_62fcdda5_11fe_11ef_a5b8_047c1617b14345.jpeg"/><Relationship Id="rId46" Type="http://schemas.openxmlformats.org/officeDocument/2006/relationships/image" Target="../media/ae0ac916_cdfe_11eb_82ca_003048fd731b_62fcddc1_11fe_11ef_a5b8_047c1617b14346.jpeg"/><Relationship Id="rId47" Type="http://schemas.openxmlformats.org/officeDocument/2006/relationships/image" Target="../media/ae0ac918_cdfe_11eb_82ca_003048fd731b_62fcddc3_11fe_11ef_a5b8_047c1617b14347.jpeg"/><Relationship Id="rId48" Type="http://schemas.openxmlformats.org/officeDocument/2006/relationships/image" Target="../media/ae0ac91a_cdfe_11eb_82ca_003048fd731b_62fcddc5_11fe_11ef_a5b8_047c1617b14348.jpeg"/><Relationship Id="rId49" Type="http://schemas.openxmlformats.org/officeDocument/2006/relationships/image" Target="../media/ae0ac91c_cdfe_11eb_82ca_003048fd731b_62fcddc7_11fe_11ef_a5b8_047c1617b14349.jpeg"/><Relationship Id="rId50" Type="http://schemas.openxmlformats.org/officeDocument/2006/relationships/image" Target="../media/ae0ac91e_cdfe_11eb_82ca_003048fd731b_62fcddc9_11fe_11ef_a5b8_047c1617b14350.jpeg"/><Relationship Id="rId51" Type="http://schemas.openxmlformats.org/officeDocument/2006/relationships/image" Target="../media/ae0ac920_cdfe_11eb_82ca_003048fd731b_62fcddcb_11fe_11ef_a5b8_047c1617b14351.jpeg"/><Relationship Id="rId52" Type="http://schemas.openxmlformats.org/officeDocument/2006/relationships/image" Target="../media/ae0ac934_cdfe_11eb_82ca_003048fd731b_62fcdda9_11fe_11ef_a5b8_047c1617b14352.jpeg"/><Relationship Id="rId53" Type="http://schemas.openxmlformats.org/officeDocument/2006/relationships/image" Target="../media/ae0ac936_cdfe_11eb_82ca_003048fd731b_62fcddab_11fe_11ef_a5b8_047c1617b14353.jpeg"/><Relationship Id="rId54" Type="http://schemas.openxmlformats.org/officeDocument/2006/relationships/image" Target="../media/ae0ac938_cdfe_11eb_82ca_003048fd731b_62fcddad_11fe_11ef_a5b8_047c1617b14354.jpeg"/><Relationship Id="rId55" Type="http://schemas.openxmlformats.org/officeDocument/2006/relationships/image" Target="../media/ae0ac93a_cdfe_11eb_82ca_003048fd731b_62fcddaf_11fe_11ef_a5b8_047c1617b14355.jpeg"/><Relationship Id="rId56" Type="http://schemas.openxmlformats.org/officeDocument/2006/relationships/image" Target="../media/997aeb54_ce20_11eb_82ca_003048fd731b_62fcddb1_11fe_11ef_a5b8_047c1617b14356.jpeg"/><Relationship Id="rId57" Type="http://schemas.openxmlformats.org/officeDocument/2006/relationships/image" Target="../media/997aeb56_ce20_11eb_82ca_003048fd731b_62fcddb3_11fe_11ef_a5b8_047c1617b14357.jpeg"/><Relationship Id="rId58" Type="http://schemas.openxmlformats.org/officeDocument/2006/relationships/image" Target="../media/997aeb60_ce20_11eb_82ca_003048fd731b_62fcddd7_11fe_11ef_a5b8_047c1617b14358.jpeg"/><Relationship Id="rId59" Type="http://schemas.openxmlformats.org/officeDocument/2006/relationships/image" Target="../media/997aeb62_ce20_11eb_82ca_003048fd731b_62fcddd9_11fe_11ef_a5b8_047c1617b14359.jpeg"/><Relationship Id="rId60" Type="http://schemas.openxmlformats.org/officeDocument/2006/relationships/image" Target="../media/997aeb64_ce20_11eb_82ca_003048fd731b_62fcdddb_11fe_11ef_a5b8_047c1617b14360.jpeg"/><Relationship Id="rId61" Type="http://schemas.openxmlformats.org/officeDocument/2006/relationships/image" Target="../media/997aeb66_ce20_11eb_82ca_003048fd731b_62fcdddd_11fe_11ef_a5b8_047c1617b14361.jpeg"/><Relationship Id="rId62" Type="http://schemas.openxmlformats.org/officeDocument/2006/relationships/image" Target="../media/997aeb70_ce20_11eb_82ca_003048fd731b_62fcddb5_11fe_11ef_a5b8_047c1617b14362.jpeg"/><Relationship Id="rId63" Type="http://schemas.openxmlformats.org/officeDocument/2006/relationships/image" Target="../media/997aeb72_ce20_11eb_82ca_003048fd731b_62fcddb7_11fe_11ef_a5b8_047c1617b14363.jpeg"/><Relationship Id="rId64" Type="http://schemas.openxmlformats.org/officeDocument/2006/relationships/image" Target="../media/997aeb74_ce20_11eb_82ca_003048fd731b_62fcddbb_11fe_11ef_a5b8_047c1617b14364.jpeg"/><Relationship Id="rId65" Type="http://schemas.openxmlformats.org/officeDocument/2006/relationships/image" Target="../media/997aeb76_ce20_11eb_82ca_003048fd731b_62fcddbd_11fe_11ef_a5b8_047c1617b14365.jpeg"/><Relationship Id="rId66" Type="http://schemas.openxmlformats.org/officeDocument/2006/relationships/image" Target="../media/2a13deda_55f9_11ec_a208_00259070b487_62fcdda7_11fe_11ef_a5b8_047c1617b14366.jpeg"/><Relationship Id="rId67" Type="http://schemas.openxmlformats.org/officeDocument/2006/relationships/image" Target="../media/2a13dedc_55f9_11ec_a208_00259070b487_62fcdde0_11fe_11ef_a5b8_047c1617b14367.jpeg"/><Relationship Id="rId68" Type="http://schemas.openxmlformats.org/officeDocument/2006/relationships/image" Target="../media/2a13dede_55f9_11ec_a208_00259070b487_62fcdde1_11fe_11ef_a5b8_047c1617b14368.jpeg"/><Relationship Id="rId69" Type="http://schemas.openxmlformats.org/officeDocument/2006/relationships/image" Target="../media/2a13dee0_55f9_11ec_a208_00259070b487_62fcdde2_11fe_11ef_a5b8_047c1617b14369.jpeg"/><Relationship Id="rId70" Type="http://schemas.openxmlformats.org/officeDocument/2006/relationships/image" Target="../media/2a13dee2_55f9_11ec_a208_00259070b487_62fcddb9_11fe_11ef_a5b8_047c1617b14370.jpeg"/><Relationship Id="rId71" Type="http://schemas.openxmlformats.org/officeDocument/2006/relationships/image" Target="../media/acb0beeb_7c2b_11ec_a214_00259070b487_62fcdddf_11fe_11ef_a5b8_047c1617b14371.jpeg"/><Relationship Id="rId72" Type="http://schemas.openxmlformats.org/officeDocument/2006/relationships/image" Target="../media/acb0beed_7c2b_11ec_a214_00259070b487_62fcdde3_11fe_11ef_a5b8_047c1617b14372.jpeg"/><Relationship Id="rId73" Type="http://schemas.openxmlformats.org/officeDocument/2006/relationships/image" Target="../media/fc27c033_aa62_11ec_a25d_00259070b487_62fcddbf_11fe_11ef_a5b8_047c1617b14373.jpeg"/><Relationship Id="rId74" Type="http://schemas.openxmlformats.org/officeDocument/2006/relationships/image" Target="../media/fc27c035_aa62_11ec_a25d_00259070b487_62fcddcd_11fe_11ef_a5b8_047c1617b14374.jpeg"/><Relationship Id="rId75" Type="http://schemas.openxmlformats.org/officeDocument/2006/relationships/image" Target="../media/fc27c037_aa62_11ec_a25d_00259070b487_62fcddcf_11fe_11ef_a5b8_047c1617b14375.jpeg"/><Relationship Id="rId76" Type="http://schemas.openxmlformats.org/officeDocument/2006/relationships/image" Target="../media/fc27c039_aa62_11ec_a25d_00259070b487_62fcddd1_11fe_11ef_a5b8_047c1617b14376.jpeg"/><Relationship Id="rId77" Type="http://schemas.openxmlformats.org/officeDocument/2006/relationships/image" Target="../media/fc27c03b_aa62_11ec_a25d_00259070b487_62fcddd3_11fe_11ef_a5b8_047c1617b14377.jpeg"/><Relationship Id="rId78" Type="http://schemas.openxmlformats.org/officeDocument/2006/relationships/image" Target="../media/fc27c03d_aa62_11ec_a25d_00259070b487_62fcddd5_11fe_11ef_a5b8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833354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J6*14490.33</f>
        <v>0</v>
      </c>
      <c r="L6" s="5"/>
    </row>
    <row r="7" spans="1:12" customHeight="1" ht="105" outlineLevel="5">
      <c r="A7" s="1"/>
      <c r="B7" s="1">
        <v>833355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J7*15671.00</f>
        <v>0</v>
      </c>
      <c r="L7" s="5"/>
    </row>
    <row r="8" spans="1:12" customHeight="1" ht="105" outlineLevel="5">
      <c r="A8" s="1"/>
      <c r="B8" s="1">
        <v>839824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J8*11692.09</f>
        <v>0</v>
      </c>
      <c r="L8" s="5"/>
    </row>
    <row r="9" spans="1:12" customHeight="1" ht="105" outlineLevel="5">
      <c r="A9" s="1"/>
      <c r="B9" s="1">
        <v>839825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1</v>
      </c>
      <c r="H9" s="2">
        <v>0</v>
      </c>
      <c r="I9" s="1">
        <v>0</v>
      </c>
      <c r="J9" s="3" t="s">
        <v>18</v>
      </c>
      <c r="K9" s="2" t="str">
        <f>J9*12970.54</f>
        <v>0</v>
      </c>
      <c r="L9" s="5"/>
    </row>
    <row r="10" spans="1:12" customHeight="1" ht="105" outlineLevel="5">
      <c r="A10" s="1"/>
      <c r="B10" s="1">
        <v>839826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1</v>
      </c>
      <c r="H10" s="2">
        <v>0</v>
      </c>
      <c r="I10" s="1">
        <v>0</v>
      </c>
      <c r="J10" s="3" t="s">
        <v>18</v>
      </c>
      <c r="K10" s="2" t="str">
        <f>J10*14288.00</f>
        <v>0</v>
      </c>
      <c r="L10" s="5"/>
    </row>
    <row r="11" spans="1:12" customHeight="1" ht="105" outlineLevel="5">
      <c r="A11" s="1"/>
      <c r="B11" s="1">
        <v>839827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18</v>
      </c>
      <c r="K11" s="2" t="str">
        <f>J11*16919.92</f>
        <v>0</v>
      </c>
      <c r="L11" s="5"/>
    </row>
    <row r="12" spans="1:12" customHeight="1" ht="105" outlineLevel="5">
      <c r="A12" s="1"/>
      <c r="B12" s="1">
        <v>839828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18</v>
      </c>
      <c r="K12" s="2" t="str">
        <f>J12*23331.17</f>
        <v>0</v>
      </c>
      <c r="L12" s="5"/>
    </row>
    <row r="13" spans="1:12" customHeight="1" ht="105" outlineLevel="5">
      <c r="A13" s="1"/>
      <c r="B13" s="1">
        <v>839829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J13*0.00</f>
        <v>0</v>
      </c>
      <c r="L13" s="5"/>
    </row>
    <row r="14" spans="1:12" customHeight="1" ht="105" outlineLevel="5">
      <c r="A14" s="1"/>
      <c r="B14" s="1">
        <v>858808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2</v>
      </c>
      <c r="H14" s="2">
        <v>0</v>
      </c>
      <c r="I14" s="1">
        <v>0</v>
      </c>
      <c r="J14" s="3" t="s">
        <v>18</v>
      </c>
      <c r="K14" s="2" t="str">
        <f>J14*27287.44</f>
        <v>0</v>
      </c>
      <c r="L14" s="5"/>
    </row>
    <row r="15" spans="1:12" customHeight="1" ht="105" outlineLevel="5">
      <c r="A15" s="1"/>
      <c r="B15" s="1">
        <v>883381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2</v>
      </c>
      <c r="H15" s="2">
        <v>0</v>
      </c>
      <c r="I15" s="1">
        <v>0</v>
      </c>
      <c r="J15" s="3" t="s">
        <v>18</v>
      </c>
      <c r="K15" s="2" t="str">
        <f>J15*13839.58</f>
        <v>0</v>
      </c>
      <c r="L15" s="5"/>
    </row>
    <row r="16" spans="1:12" outlineLevel="3">
      <c r="A16" s="9" t="s">
        <v>55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833331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3</v>
      </c>
      <c r="H17" s="2">
        <v>0</v>
      </c>
      <c r="I17" s="1">
        <v>0</v>
      </c>
      <c r="J17" s="3" t="s">
        <v>18</v>
      </c>
      <c r="K17" s="2" t="str">
        <f>J17*7824.27</f>
        <v>0</v>
      </c>
      <c r="L17" s="5"/>
    </row>
    <row r="18" spans="1:12" customHeight="1" ht="105" outlineLevel="5">
      <c r="A18" s="1"/>
      <c r="B18" s="1">
        <v>833332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J18*8393.67</f>
        <v>0</v>
      </c>
      <c r="L18" s="5"/>
    </row>
    <row r="19" spans="1:12" customHeight="1" ht="105" outlineLevel="5">
      <c r="A19" s="1"/>
      <c r="B19" s="1">
        <v>833333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J19*8730.05</f>
        <v>0</v>
      </c>
      <c r="L19" s="5"/>
    </row>
    <row r="20" spans="1:12" customHeight="1" ht="105" outlineLevel="5">
      <c r="A20" s="1"/>
      <c r="B20" s="1">
        <v>833334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2</v>
      </c>
      <c r="H20" s="2">
        <v>0</v>
      </c>
      <c r="I20" s="1">
        <v>0</v>
      </c>
      <c r="J20" s="3" t="s">
        <v>18</v>
      </c>
      <c r="K20" s="2" t="str">
        <f>J20*9427.04</f>
        <v>0</v>
      </c>
      <c r="L20" s="5"/>
    </row>
    <row r="21" spans="1:12" customHeight="1" ht="105" outlineLevel="5">
      <c r="A21" s="1"/>
      <c r="B21" s="1">
        <v>833335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1</v>
      </c>
      <c r="H21" s="2">
        <v>0</v>
      </c>
      <c r="I21" s="1">
        <v>0</v>
      </c>
      <c r="J21" s="3" t="s">
        <v>18</v>
      </c>
      <c r="K21" s="2" t="str">
        <f>J21*10365.63</f>
        <v>0</v>
      </c>
      <c r="L21" s="5"/>
    </row>
    <row r="22" spans="1:12" customHeight="1" ht="105" outlineLevel="5">
      <c r="A22" s="1"/>
      <c r="B22" s="1">
        <v>833340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J22*13144.78</f>
        <v>0</v>
      </c>
      <c r="L22" s="5"/>
    </row>
    <row r="23" spans="1:12" customHeight="1" ht="105" outlineLevel="5">
      <c r="A23" s="1"/>
      <c r="B23" s="1">
        <v>833347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2</v>
      </c>
      <c r="H23" s="2">
        <v>0</v>
      </c>
      <c r="I23" s="1">
        <v>0</v>
      </c>
      <c r="J23" s="3" t="s">
        <v>18</v>
      </c>
      <c r="K23" s="2" t="str">
        <f>J23*13277.28</f>
        <v>0</v>
      </c>
      <c r="L23" s="5"/>
    </row>
    <row r="24" spans="1:12" customHeight="1" ht="105" outlineLevel="5">
      <c r="A24" s="1"/>
      <c r="B24" s="1">
        <v>833348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>
        <v>0</v>
      </c>
      <c r="I24" s="1">
        <v>0</v>
      </c>
      <c r="J24" s="3" t="s">
        <v>18</v>
      </c>
      <c r="K24" s="2" t="str">
        <f>J24*14852.32</f>
        <v>0</v>
      </c>
      <c r="L24" s="5"/>
    </row>
    <row r="25" spans="1:12" customHeight="1" ht="105" outlineLevel="5">
      <c r="A25" s="1"/>
      <c r="B25" s="1">
        <v>833349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2</v>
      </c>
      <c r="H25" s="2">
        <v>0</v>
      </c>
      <c r="I25" s="1">
        <v>0</v>
      </c>
      <c r="J25" s="3" t="s">
        <v>18</v>
      </c>
      <c r="K25" s="2" t="str">
        <f>J25*18997.78</f>
        <v>0</v>
      </c>
      <c r="L25" s="5"/>
    </row>
    <row r="26" spans="1:12" customHeight="1" ht="105" outlineLevel="5">
      <c r="A26" s="1"/>
      <c r="B26" s="1">
        <v>833350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J26*22432.32</f>
        <v>0</v>
      </c>
      <c r="L26" s="5"/>
    </row>
    <row r="27" spans="1:12" customHeight="1" ht="105" outlineLevel="5">
      <c r="A27" s="1"/>
      <c r="B27" s="1">
        <v>833351</v>
      </c>
      <c r="C27" s="1" t="s">
        <v>96</v>
      </c>
      <c r="D27" s="1" t="s">
        <v>97</v>
      </c>
      <c r="E27" s="2" t="s">
        <v>98</v>
      </c>
      <c r="F27" s="2" t="s">
        <v>99</v>
      </c>
      <c r="G27" s="2">
        <v>1</v>
      </c>
      <c r="H27" s="2">
        <v>0</v>
      </c>
      <c r="I27" s="1">
        <v>0</v>
      </c>
      <c r="J27" s="3" t="s">
        <v>18</v>
      </c>
      <c r="K27" s="2" t="str">
        <f>J27*15207.43</f>
        <v>0</v>
      </c>
      <c r="L27" s="5"/>
    </row>
    <row r="28" spans="1:12" customHeight="1" ht="105" outlineLevel="5">
      <c r="A28" s="1"/>
      <c r="B28" s="1">
        <v>833352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1</v>
      </c>
      <c r="H28" s="2">
        <v>0</v>
      </c>
      <c r="I28" s="1">
        <v>0</v>
      </c>
      <c r="J28" s="3" t="s">
        <v>18</v>
      </c>
      <c r="K28" s="2" t="str">
        <f>J28*17628.57</f>
        <v>0</v>
      </c>
      <c r="L28" s="5"/>
    </row>
    <row r="29" spans="1:12" customHeight="1" ht="105" outlineLevel="5">
      <c r="A29" s="1"/>
      <c r="B29" s="1">
        <v>833353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18</v>
      </c>
      <c r="K29" s="2" t="str">
        <f>J29*19093.17</f>
        <v>0</v>
      </c>
      <c r="L29" s="5"/>
    </row>
    <row r="30" spans="1:12" customHeight="1" ht="105" outlineLevel="5">
      <c r="A30" s="1"/>
      <c r="B30" s="1">
        <v>833362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1</v>
      </c>
      <c r="H30" s="2">
        <v>0</v>
      </c>
      <c r="I30" s="1">
        <v>0</v>
      </c>
      <c r="J30" s="3" t="s">
        <v>18</v>
      </c>
      <c r="K30" s="2" t="str">
        <f>J30*13097.71</f>
        <v>0</v>
      </c>
      <c r="L30" s="5"/>
    </row>
    <row r="31" spans="1:12" customHeight="1" ht="105" outlineLevel="5">
      <c r="A31" s="1"/>
      <c r="B31" s="1">
        <v>833363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3</v>
      </c>
      <c r="H31" s="2">
        <v>0</v>
      </c>
      <c r="I31" s="1">
        <v>0</v>
      </c>
      <c r="J31" s="3" t="s">
        <v>18</v>
      </c>
      <c r="K31" s="2" t="str">
        <f>J31*16227.12</f>
        <v>0</v>
      </c>
      <c r="L31" s="5"/>
    </row>
    <row r="32" spans="1:12" customHeight="1" ht="105" outlineLevel="5">
      <c r="A32" s="1"/>
      <c r="B32" s="1">
        <v>833364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2</v>
      </c>
      <c r="H32" s="2">
        <v>0</v>
      </c>
      <c r="I32" s="1">
        <v>0</v>
      </c>
      <c r="J32" s="3" t="s">
        <v>18</v>
      </c>
      <c r="K32" s="2" t="str">
        <f>J32*20008.00</f>
        <v>0</v>
      </c>
      <c r="L32" s="5"/>
    </row>
    <row r="33" spans="1:12" customHeight="1" ht="105" outlineLevel="5">
      <c r="A33" s="1"/>
      <c r="B33" s="1">
        <v>833365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4</v>
      </c>
      <c r="H33" s="2">
        <v>0</v>
      </c>
      <c r="I33" s="1">
        <v>0</v>
      </c>
      <c r="J33" s="3" t="s">
        <v>18</v>
      </c>
      <c r="K33" s="2" t="str">
        <f>J33*27381.47</f>
        <v>0</v>
      </c>
      <c r="L33" s="5"/>
    </row>
    <row r="34" spans="1:12" customHeight="1" ht="105" outlineLevel="5">
      <c r="A34" s="1"/>
      <c r="B34" s="1">
        <v>833370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1</v>
      </c>
      <c r="H34" s="2">
        <v>0</v>
      </c>
      <c r="I34" s="1">
        <v>0</v>
      </c>
      <c r="J34" s="3" t="s">
        <v>18</v>
      </c>
      <c r="K34" s="2" t="str">
        <f>J34*14162.82</f>
        <v>0</v>
      </c>
      <c r="L34" s="5"/>
    </row>
    <row r="35" spans="1:12" customHeight="1" ht="105" outlineLevel="5">
      <c r="A35" s="1"/>
      <c r="B35" s="1">
        <v>833371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2</v>
      </c>
      <c r="H35" s="2">
        <v>0</v>
      </c>
      <c r="I35" s="1">
        <v>0</v>
      </c>
      <c r="J35" s="3" t="s">
        <v>18</v>
      </c>
      <c r="K35" s="2" t="str">
        <f>J35*17375.53</f>
        <v>0</v>
      </c>
      <c r="L35" s="5"/>
    </row>
    <row r="36" spans="1:12" customHeight="1" ht="105" outlineLevel="5">
      <c r="A36" s="1"/>
      <c r="B36" s="1">
        <v>833372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J36*21618.42</f>
        <v>0</v>
      </c>
      <c r="L36" s="5"/>
    </row>
    <row r="37" spans="1:12" customHeight="1" ht="105" outlineLevel="5">
      <c r="A37" s="1"/>
      <c r="B37" s="1">
        <v>833373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3</v>
      </c>
      <c r="H37" s="2">
        <v>0</v>
      </c>
      <c r="I37" s="1">
        <v>0</v>
      </c>
      <c r="J37" s="3" t="s">
        <v>18</v>
      </c>
      <c r="K37" s="2" t="str">
        <f>J37*24077.77</f>
        <v>0</v>
      </c>
      <c r="L37" s="5"/>
    </row>
    <row r="38" spans="1:12" customHeight="1" ht="105" outlineLevel="5">
      <c r="A38" s="1"/>
      <c r="B38" s="1">
        <v>839070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18</v>
      </c>
      <c r="K38" s="2" t="str">
        <f>J38*8817.08</f>
        <v>0</v>
      </c>
      <c r="L38" s="5"/>
    </row>
    <row r="39" spans="1:12" customHeight="1" ht="105" outlineLevel="5">
      <c r="A39" s="1"/>
      <c r="B39" s="1">
        <v>858809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3</v>
      </c>
      <c r="H39" s="2">
        <v>0</v>
      </c>
      <c r="I39" s="1">
        <v>0</v>
      </c>
      <c r="J39" s="3" t="s">
        <v>18</v>
      </c>
      <c r="K39" s="2" t="str">
        <f>J39*31637.08</f>
        <v>0</v>
      </c>
      <c r="L39" s="5"/>
    </row>
    <row r="40" spans="1:12" customHeight="1" ht="105" outlineLevel="5">
      <c r="A40" s="1"/>
      <c r="B40" s="1">
        <v>858810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2</v>
      </c>
      <c r="H40" s="2">
        <v>0</v>
      </c>
      <c r="I40" s="1">
        <v>0</v>
      </c>
      <c r="J40" s="3" t="s">
        <v>18</v>
      </c>
      <c r="K40" s="2" t="str">
        <f>J40*15118.60</f>
        <v>0</v>
      </c>
      <c r="L40" s="5"/>
    </row>
    <row r="41" spans="1:12" customHeight="1" ht="105" outlineLevel="5">
      <c r="A41" s="1"/>
      <c r="B41" s="1">
        <v>858832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J41*18898.25</f>
        <v>0</v>
      </c>
      <c r="L41" s="5"/>
    </row>
    <row r="42" spans="1:12" customHeight="1" ht="105" outlineLevel="5">
      <c r="A42" s="1"/>
      <c r="B42" s="1">
        <v>878011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7</v>
      </c>
      <c r="H42" s="2">
        <v>0</v>
      </c>
      <c r="I42" s="1">
        <v>0</v>
      </c>
      <c r="J42" s="3" t="s">
        <v>18</v>
      </c>
      <c r="K42" s="2" t="str">
        <f>J42*7940.78</f>
        <v>0</v>
      </c>
      <c r="L42" s="5"/>
    </row>
    <row r="43" spans="1:12" customHeight="1" ht="105" outlineLevel="5">
      <c r="A43" s="1"/>
      <c r="B43" s="1">
        <v>878012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4</v>
      </c>
      <c r="H43" s="2">
        <v>0</v>
      </c>
      <c r="I43" s="1">
        <v>0</v>
      </c>
      <c r="J43" s="3" t="s">
        <v>18</v>
      </c>
      <c r="K43" s="2" t="str">
        <f>J43*9231.23</f>
        <v>0</v>
      </c>
      <c r="L43" s="5"/>
    </row>
    <row r="44" spans="1:12" customHeight="1" ht="105" outlineLevel="5">
      <c r="A44" s="1"/>
      <c r="B44" s="1">
        <v>878013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2</v>
      </c>
      <c r="H44" s="2">
        <v>0</v>
      </c>
      <c r="I44" s="1">
        <v>0</v>
      </c>
      <c r="J44" s="3" t="s">
        <v>18</v>
      </c>
      <c r="K44" s="2" t="str">
        <f>J44*10695.74</f>
        <v>0</v>
      </c>
      <c r="L44" s="5"/>
    </row>
    <row r="45" spans="1:12" customHeight="1" ht="105" outlineLevel="5">
      <c r="A45" s="1"/>
      <c r="B45" s="1">
        <v>883378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2</v>
      </c>
      <c r="H45" s="2">
        <v>0</v>
      </c>
      <c r="I45" s="1">
        <v>0</v>
      </c>
      <c r="J45" s="3" t="s">
        <v>18</v>
      </c>
      <c r="K45" s="2" t="str">
        <f>J45*11501.92</f>
        <v>0</v>
      </c>
      <c r="L45" s="5"/>
    </row>
    <row r="46" spans="1:12" customHeight="1" ht="105" outlineLevel="5">
      <c r="A46" s="1"/>
      <c r="B46" s="1">
        <v>883379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2</v>
      </c>
      <c r="H46" s="2">
        <v>0</v>
      </c>
      <c r="I46" s="1">
        <v>0</v>
      </c>
      <c r="J46" s="3" t="s">
        <v>18</v>
      </c>
      <c r="K46" s="2" t="str">
        <f>J46*13691.11</f>
        <v>0</v>
      </c>
      <c r="L46" s="5"/>
    </row>
    <row r="47" spans="1:12" customHeight="1" ht="105" outlineLevel="5">
      <c r="A47" s="1"/>
      <c r="B47" s="1">
        <v>883380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2</v>
      </c>
      <c r="H47" s="2">
        <v>0</v>
      </c>
      <c r="I47" s="1">
        <v>0</v>
      </c>
      <c r="J47" s="3" t="s">
        <v>18</v>
      </c>
      <c r="K47" s="2" t="str">
        <f>J47*15085.28</f>
        <v>0</v>
      </c>
      <c r="L47" s="5"/>
    </row>
    <row r="48" spans="1:12" outlineLevel="3">
      <c r="A48" s="9" t="s">
        <v>180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5"/>
    </row>
    <row r="49" spans="1:12" customHeight="1" ht="105" outlineLevel="5">
      <c r="A49" s="1"/>
      <c r="B49" s="1">
        <v>833336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2</v>
      </c>
      <c r="H49" s="2">
        <v>0</v>
      </c>
      <c r="I49" s="1">
        <v>0</v>
      </c>
      <c r="J49" s="3" t="s">
        <v>18</v>
      </c>
      <c r="K49" s="2" t="str">
        <f>J49*8081.45</f>
        <v>0</v>
      </c>
      <c r="L49" s="5"/>
    </row>
    <row r="50" spans="1:12" customHeight="1" ht="105" outlineLevel="5">
      <c r="A50" s="1"/>
      <c r="B50" s="1">
        <v>833337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2</v>
      </c>
      <c r="H50" s="2">
        <v>0</v>
      </c>
      <c r="I50" s="1">
        <v>0</v>
      </c>
      <c r="J50" s="3" t="s">
        <v>18</v>
      </c>
      <c r="K50" s="2" t="str">
        <f>J50*9208.35</f>
        <v>0</v>
      </c>
      <c r="L50" s="5"/>
    </row>
    <row r="51" spans="1:12" customHeight="1" ht="105" outlineLevel="5">
      <c r="A51" s="1"/>
      <c r="B51" s="1">
        <v>833338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1</v>
      </c>
      <c r="H51" s="2">
        <v>0</v>
      </c>
      <c r="I51" s="1">
        <v>0</v>
      </c>
      <c r="J51" s="3" t="s">
        <v>18</v>
      </c>
      <c r="K51" s="2" t="str">
        <f>J51*9737.50</f>
        <v>0</v>
      </c>
      <c r="L51" s="5"/>
    </row>
    <row r="52" spans="1:12" customHeight="1" ht="105" outlineLevel="5">
      <c r="A52" s="1"/>
      <c r="B52" s="1">
        <v>833339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2</v>
      </c>
      <c r="H52" s="2">
        <v>0</v>
      </c>
      <c r="I52" s="1">
        <v>0</v>
      </c>
      <c r="J52" s="3" t="s">
        <v>18</v>
      </c>
      <c r="K52" s="2" t="str">
        <f>J52*11691.72</f>
        <v>0</v>
      </c>
      <c r="L52" s="5"/>
    </row>
    <row r="53" spans="1:12" customHeight="1" ht="105" outlineLevel="5">
      <c r="A53" s="1"/>
      <c r="B53" s="1">
        <v>833341</v>
      </c>
      <c r="C53" s="1" t="s">
        <v>197</v>
      </c>
      <c r="D53" s="1" t="s">
        <v>198</v>
      </c>
      <c r="E53" s="2" t="s">
        <v>199</v>
      </c>
      <c r="F53" s="2" t="s">
        <v>200</v>
      </c>
      <c r="G53" s="2">
        <v>2</v>
      </c>
      <c r="H53" s="2">
        <v>0</v>
      </c>
      <c r="I53" s="1">
        <v>0</v>
      </c>
      <c r="J53" s="3" t="s">
        <v>18</v>
      </c>
      <c r="K53" s="2" t="str">
        <f>J53*13380.05</f>
        <v>0</v>
      </c>
      <c r="L53" s="5"/>
    </row>
    <row r="54" spans="1:12" customHeight="1" ht="105" outlineLevel="5">
      <c r="A54" s="1"/>
      <c r="B54" s="1">
        <v>833342</v>
      </c>
      <c r="C54" s="1" t="s">
        <v>201</v>
      </c>
      <c r="D54" s="1" t="s">
        <v>202</v>
      </c>
      <c r="E54" s="2" t="s">
        <v>203</v>
      </c>
      <c r="F54" s="2" t="s">
        <v>204</v>
      </c>
      <c r="G54" s="2">
        <v>2</v>
      </c>
      <c r="H54" s="2">
        <v>0</v>
      </c>
      <c r="I54" s="1">
        <v>0</v>
      </c>
      <c r="J54" s="3" t="s">
        <v>18</v>
      </c>
      <c r="K54" s="2" t="str">
        <f>J54*14748.29</f>
        <v>0</v>
      </c>
      <c r="L54" s="5"/>
    </row>
    <row r="55" spans="1:12" customHeight="1" ht="105" outlineLevel="5">
      <c r="A55" s="1"/>
      <c r="B55" s="1">
        <v>833343</v>
      </c>
      <c r="C55" s="1" t="s">
        <v>205</v>
      </c>
      <c r="D55" s="1" t="s">
        <v>206</v>
      </c>
      <c r="E55" s="2" t="s">
        <v>199</v>
      </c>
      <c r="F55" s="2" t="s">
        <v>207</v>
      </c>
      <c r="G55" s="2">
        <v>2</v>
      </c>
      <c r="H55" s="2">
        <v>0</v>
      </c>
      <c r="I55" s="1">
        <v>0</v>
      </c>
      <c r="J55" s="3" t="s">
        <v>18</v>
      </c>
      <c r="K55" s="2" t="str">
        <f>J55*11032.43</f>
        <v>0</v>
      </c>
      <c r="L55" s="5"/>
    </row>
    <row r="56" spans="1:12" customHeight="1" ht="105" outlineLevel="5">
      <c r="A56" s="1"/>
      <c r="B56" s="1">
        <v>833344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1</v>
      </c>
      <c r="H56" s="2">
        <v>0</v>
      </c>
      <c r="I56" s="1">
        <v>0</v>
      </c>
      <c r="J56" s="3" t="s">
        <v>18</v>
      </c>
      <c r="K56" s="2" t="str">
        <f>J56*14029.57</f>
        <v>0</v>
      </c>
      <c r="L56" s="5"/>
    </row>
    <row r="57" spans="1:12" customHeight="1" ht="105" outlineLevel="5">
      <c r="A57" s="1"/>
      <c r="B57" s="1">
        <v>833345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3</v>
      </c>
      <c r="H57" s="2">
        <v>0</v>
      </c>
      <c r="I57" s="1">
        <v>0</v>
      </c>
      <c r="J57" s="3" t="s">
        <v>18</v>
      </c>
      <c r="K57" s="2" t="str">
        <f>J57*16294.49</f>
        <v>0</v>
      </c>
      <c r="L57" s="5"/>
    </row>
    <row r="58" spans="1:12" customHeight="1" ht="105" outlineLevel="5">
      <c r="A58" s="1"/>
      <c r="B58" s="1">
        <v>833346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2</v>
      </c>
      <c r="H58" s="2">
        <v>0</v>
      </c>
      <c r="I58" s="1">
        <v>0</v>
      </c>
      <c r="J58" s="3" t="s">
        <v>18</v>
      </c>
      <c r="K58" s="2" t="str">
        <f>J58*21084.85</f>
        <v>0</v>
      </c>
      <c r="L58" s="5"/>
    </row>
    <row r="59" spans="1:12" customHeight="1" ht="105" outlineLevel="5">
      <c r="A59" s="1"/>
      <c r="B59" s="1">
        <v>833356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1</v>
      </c>
      <c r="H59" s="2">
        <v>0</v>
      </c>
      <c r="I59" s="1">
        <v>0</v>
      </c>
      <c r="J59" s="3" t="s">
        <v>18</v>
      </c>
      <c r="K59" s="2" t="str">
        <f>J59*16546.02</f>
        <v>0</v>
      </c>
      <c r="L59" s="5"/>
    </row>
    <row r="60" spans="1:12" customHeight="1" ht="105" outlineLevel="5">
      <c r="A60" s="1"/>
      <c r="B60" s="1">
        <v>833357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2</v>
      </c>
      <c r="H60" s="2">
        <v>0</v>
      </c>
      <c r="I60" s="1">
        <v>0</v>
      </c>
      <c r="J60" s="3" t="s">
        <v>18</v>
      </c>
      <c r="K60" s="2" t="str">
        <f>J60*18362.19</f>
        <v>0</v>
      </c>
      <c r="L60" s="5"/>
    </row>
    <row r="61" spans="1:12" customHeight="1" ht="105" outlineLevel="5">
      <c r="A61" s="1"/>
      <c r="B61" s="1">
        <v>833358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1</v>
      </c>
      <c r="H61" s="2">
        <v>0</v>
      </c>
      <c r="I61" s="1">
        <v>0</v>
      </c>
      <c r="J61" s="3" t="s">
        <v>18</v>
      </c>
      <c r="K61" s="2" t="str">
        <f>J61*22471.86</f>
        <v>0</v>
      </c>
      <c r="L61" s="5"/>
    </row>
    <row r="62" spans="1:12" customHeight="1" ht="105" outlineLevel="5">
      <c r="A62" s="1"/>
      <c r="B62" s="1">
        <v>833359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1</v>
      </c>
      <c r="H62" s="2">
        <v>0</v>
      </c>
      <c r="I62" s="1">
        <v>0</v>
      </c>
      <c r="J62" s="3" t="s">
        <v>18</v>
      </c>
      <c r="K62" s="2" t="str">
        <f>J62*15941.11</f>
        <v>0</v>
      </c>
      <c r="L62" s="5"/>
    </row>
    <row r="63" spans="1:12" customHeight="1" ht="105" outlineLevel="5">
      <c r="A63" s="1"/>
      <c r="B63" s="1">
        <v>833360</v>
      </c>
      <c r="C63" s="1" t="s">
        <v>236</v>
      </c>
      <c r="D63" s="1" t="s">
        <v>237</v>
      </c>
      <c r="E63" s="2" t="s">
        <v>238</v>
      </c>
      <c r="F63" s="2" t="s">
        <v>239</v>
      </c>
      <c r="G63" s="2">
        <v>2</v>
      </c>
      <c r="H63" s="2">
        <v>0</v>
      </c>
      <c r="I63" s="1">
        <v>0</v>
      </c>
      <c r="J63" s="3" t="s">
        <v>18</v>
      </c>
      <c r="K63" s="2" t="str">
        <f>J63*17334.03</f>
        <v>0</v>
      </c>
      <c r="L63" s="5"/>
    </row>
    <row r="64" spans="1:12" customHeight="1" ht="105" outlineLevel="5">
      <c r="A64" s="1"/>
      <c r="B64" s="1">
        <v>833361</v>
      </c>
      <c r="C64" s="1" t="s">
        <v>240</v>
      </c>
      <c r="D64" s="1" t="s">
        <v>241</v>
      </c>
      <c r="E64" s="2" t="s">
        <v>242</v>
      </c>
      <c r="F64" s="2" t="s">
        <v>243</v>
      </c>
      <c r="G64" s="2">
        <v>2</v>
      </c>
      <c r="H64" s="2">
        <v>0</v>
      </c>
      <c r="I64" s="1">
        <v>0</v>
      </c>
      <c r="J64" s="3" t="s">
        <v>18</v>
      </c>
      <c r="K64" s="2" t="str">
        <f>J64*21087.15</f>
        <v>0</v>
      </c>
      <c r="L64" s="5"/>
    </row>
    <row r="65" spans="1:12" customHeight="1" ht="105" outlineLevel="5">
      <c r="A65" s="1"/>
      <c r="B65" s="1">
        <v>833366</v>
      </c>
      <c r="C65" s="1" t="s">
        <v>244</v>
      </c>
      <c r="D65" s="1" t="s">
        <v>245</v>
      </c>
      <c r="E65" s="2" t="s">
        <v>246</v>
      </c>
      <c r="F65" s="2" t="s">
        <v>247</v>
      </c>
      <c r="G65" s="2">
        <v>5</v>
      </c>
      <c r="H65" s="2">
        <v>0</v>
      </c>
      <c r="I65" s="1">
        <v>0</v>
      </c>
      <c r="J65" s="3" t="s">
        <v>18</v>
      </c>
      <c r="K65" s="2" t="str">
        <f>J65*15818.54</f>
        <v>0</v>
      </c>
      <c r="L65" s="5"/>
    </row>
    <row r="66" spans="1:12" customHeight="1" ht="105" outlineLevel="5">
      <c r="A66" s="1"/>
      <c r="B66" s="1">
        <v>833367</v>
      </c>
      <c r="C66" s="1" t="s">
        <v>248</v>
      </c>
      <c r="D66" s="1" t="s">
        <v>249</v>
      </c>
      <c r="E66" s="2" t="s">
        <v>250</v>
      </c>
      <c r="F66" s="2" t="s">
        <v>251</v>
      </c>
      <c r="G66" s="2">
        <v>3</v>
      </c>
      <c r="H66" s="2">
        <v>0</v>
      </c>
      <c r="I66" s="1">
        <v>0</v>
      </c>
      <c r="J66" s="3" t="s">
        <v>18</v>
      </c>
      <c r="K66" s="2" t="str">
        <f>J66*17582.37</f>
        <v>0</v>
      </c>
      <c r="L66" s="5"/>
    </row>
    <row r="67" spans="1:12" customHeight="1" ht="105" outlineLevel="5">
      <c r="A67" s="1"/>
      <c r="B67" s="1">
        <v>833368</v>
      </c>
      <c r="C67" s="1" t="s">
        <v>252</v>
      </c>
      <c r="D67" s="1" t="s">
        <v>253</v>
      </c>
      <c r="E67" s="2" t="s">
        <v>254</v>
      </c>
      <c r="F67" s="2" t="s">
        <v>255</v>
      </c>
      <c r="G67" s="2">
        <v>3</v>
      </c>
      <c r="H67" s="2">
        <v>0</v>
      </c>
      <c r="I67" s="1">
        <v>0</v>
      </c>
      <c r="J67" s="3" t="s">
        <v>18</v>
      </c>
      <c r="K67" s="2" t="str">
        <f>J67*20018.15</f>
        <v>0</v>
      </c>
      <c r="L67" s="5"/>
    </row>
    <row r="68" spans="1:12" customHeight="1" ht="105" outlineLevel="5">
      <c r="A68" s="1"/>
      <c r="B68" s="1">
        <v>833369</v>
      </c>
      <c r="C68" s="1" t="s">
        <v>256</v>
      </c>
      <c r="D68" s="1" t="s">
        <v>257</v>
      </c>
      <c r="E68" s="2" t="s">
        <v>258</v>
      </c>
      <c r="F68" s="2" t="s">
        <v>259</v>
      </c>
      <c r="G68" s="2">
        <v>3</v>
      </c>
      <c r="H68" s="2">
        <v>0</v>
      </c>
      <c r="I68" s="1">
        <v>0</v>
      </c>
      <c r="J68" s="3" t="s">
        <v>18</v>
      </c>
      <c r="K68" s="2" t="str">
        <f>J68*24917.70</f>
        <v>0</v>
      </c>
      <c r="L68" s="5"/>
    </row>
    <row r="69" spans="1:12" customHeight="1" ht="105" outlineLevel="5">
      <c r="A69" s="1"/>
      <c r="B69" s="1">
        <v>833374</v>
      </c>
      <c r="C69" s="1" t="s">
        <v>260</v>
      </c>
      <c r="D69" s="1" t="s">
        <v>261</v>
      </c>
      <c r="E69" s="2" t="s">
        <v>262</v>
      </c>
      <c r="F69" s="2" t="s">
        <v>263</v>
      </c>
      <c r="G69" s="2">
        <v>4</v>
      </c>
      <c r="H69" s="2">
        <v>0</v>
      </c>
      <c r="I69" s="1">
        <v>0</v>
      </c>
      <c r="J69" s="3" t="s">
        <v>18</v>
      </c>
      <c r="K69" s="2" t="str">
        <f>J69*16756.45</f>
        <v>0</v>
      </c>
      <c r="L69" s="5"/>
    </row>
    <row r="70" spans="1:12" customHeight="1" ht="105" outlineLevel="5">
      <c r="A70" s="1"/>
      <c r="B70" s="1">
        <v>833375</v>
      </c>
      <c r="C70" s="1" t="s">
        <v>264</v>
      </c>
      <c r="D70" s="1" t="s">
        <v>265</v>
      </c>
      <c r="E70" s="2" t="s">
        <v>266</v>
      </c>
      <c r="F70" s="2" t="s">
        <v>267</v>
      </c>
      <c r="G70" s="2">
        <v>1</v>
      </c>
      <c r="H70" s="2">
        <v>0</v>
      </c>
      <c r="I70" s="1">
        <v>0</v>
      </c>
      <c r="J70" s="3" t="s">
        <v>18</v>
      </c>
      <c r="K70" s="2" t="str">
        <f>J70*19195.03</f>
        <v>0</v>
      </c>
      <c r="L70" s="5"/>
    </row>
    <row r="71" spans="1:12" customHeight="1" ht="105" outlineLevel="5">
      <c r="A71" s="1"/>
      <c r="B71" s="1">
        <v>833376</v>
      </c>
      <c r="C71" s="1" t="s">
        <v>268</v>
      </c>
      <c r="D71" s="1" t="s">
        <v>269</v>
      </c>
      <c r="E71" s="2" t="s">
        <v>270</v>
      </c>
      <c r="F71" s="2" t="s">
        <v>271</v>
      </c>
      <c r="G71" s="2">
        <v>0</v>
      </c>
      <c r="H71" s="2">
        <v>0</v>
      </c>
      <c r="I71" s="1">
        <v>0</v>
      </c>
      <c r="J71" s="3" t="s">
        <v>18</v>
      </c>
      <c r="K71" s="2" t="str">
        <f>J71*21017.66</f>
        <v>0</v>
      </c>
      <c r="L71" s="5"/>
    </row>
    <row r="72" spans="1:12" customHeight="1" ht="105" outlineLevel="5">
      <c r="A72" s="1"/>
      <c r="B72" s="1">
        <v>833377</v>
      </c>
      <c r="C72" s="1" t="s">
        <v>272</v>
      </c>
      <c r="D72" s="1" t="s">
        <v>273</v>
      </c>
      <c r="E72" s="2" t="s">
        <v>274</v>
      </c>
      <c r="F72" s="2" t="s">
        <v>275</v>
      </c>
      <c r="G72" s="2">
        <v>0</v>
      </c>
      <c r="H72" s="2">
        <v>0</v>
      </c>
      <c r="I72" s="1">
        <v>0</v>
      </c>
      <c r="J72" s="3" t="s">
        <v>18</v>
      </c>
      <c r="K72" s="2" t="str">
        <f>J72*25724.02</f>
        <v>0</v>
      </c>
      <c r="L72" s="5"/>
    </row>
    <row r="73" spans="1:12" customHeight="1" ht="105" outlineLevel="5">
      <c r="A73" s="1"/>
      <c r="B73" s="1">
        <v>839071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1</v>
      </c>
      <c r="H73" s="2">
        <v>0</v>
      </c>
      <c r="I73" s="1">
        <v>0</v>
      </c>
      <c r="J73" s="3" t="s">
        <v>18</v>
      </c>
      <c r="K73" s="2" t="str">
        <f>J73*9740.30</f>
        <v>0</v>
      </c>
      <c r="L73" s="5"/>
    </row>
    <row r="74" spans="1:12" customHeight="1" ht="105" outlineLevel="5">
      <c r="A74" s="1"/>
      <c r="B74" s="1">
        <v>839072</v>
      </c>
      <c r="C74" s="1" t="s">
        <v>280</v>
      </c>
      <c r="D74" s="1" t="s">
        <v>281</v>
      </c>
      <c r="E74" s="2" t="s">
        <v>282</v>
      </c>
      <c r="F74" s="2" t="s">
        <v>283</v>
      </c>
      <c r="G74" s="2">
        <v>2</v>
      </c>
      <c r="H74" s="2">
        <v>0</v>
      </c>
      <c r="I74" s="1">
        <v>0</v>
      </c>
      <c r="J74" s="3" t="s">
        <v>18</v>
      </c>
      <c r="K74" s="2" t="str">
        <f>J74*15626.47</f>
        <v>0</v>
      </c>
      <c r="L74" s="5"/>
    </row>
    <row r="75" spans="1:12" customHeight="1" ht="105" outlineLevel="5">
      <c r="A75" s="1"/>
      <c r="B75" s="1">
        <v>839073</v>
      </c>
      <c r="C75" s="1" t="s">
        <v>284</v>
      </c>
      <c r="D75" s="1" t="s">
        <v>285</v>
      </c>
      <c r="E75" s="2" t="s">
        <v>286</v>
      </c>
      <c r="F75" s="2" t="s">
        <v>287</v>
      </c>
      <c r="G75" s="2">
        <v>1</v>
      </c>
      <c r="H75" s="2">
        <v>0</v>
      </c>
      <c r="I75" s="1">
        <v>0</v>
      </c>
      <c r="J75" s="3" t="s">
        <v>18</v>
      </c>
      <c r="K75" s="2" t="str">
        <f>J75*19386.78</f>
        <v>0</v>
      </c>
      <c r="L75" s="5"/>
    </row>
    <row r="76" spans="1:12" customHeight="1" ht="105" outlineLevel="5">
      <c r="A76" s="1"/>
      <c r="B76" s="1">
        <v>839074</v>
      </c>
      <c r="C76" s="1" t="s">
        <v>288</v>
      </c>
      <c r="D76" s="1" t="s">
        <v>289</v>
      </c>
      <c r="E76" s="2" t="s">
        <v>290</v>
      </c>
      <c r="F76" s="2" t="s">
        <v>291</v>
      </c>
      <c r="G76" s="2">
        <v>1</v>
      </c>
      <c r="H76" s="2">
        <v>0</v>
      </c>
      <c r="I76" s="1">
        <v>0</v>
      </c>
      <c r="J76" s="3" t="s">
        <v>18</v>
      </c>
      <c r="K76" s="2" t="str">
        <f>J76*24719.65</f>
        <v>0</v>
      </c>
      <c r="L76" s="5"/>
    </row>
    <row r="77" spans="1:12" customHeight="1" ht="105" outlineLevel="5">
      <c r="A77" s="1"/>
      <c r="B77" s="1">
        <v>839075</v>
      </c>
      <c r="C77" s="1" t="s">
        <v>292</v>
      </c>
      <c r="D77" s="1" t="s">
        <v>293</v>
      </c>
      <c r="E77" s="2" t="s">
        <v>294</v>
      </c>
      <c r="F77" s="2" t="s">
        <v>271</v>
      </c>
      <c r="G77" s="2">
        <v>2</v>
      </c>
      <c r="H77" s="2">
        <v>0</v>
      </c>
      <c r="I77" s="1">
        <v>0</v>
      </c>
      <c r="J77" s="3" t="s">
        <v>18</v>
      </c>
      <c r="K77" s="2" t="str">
        <f>J77*21017.66</f>
        <v>0</v>
      </c>
      <c r="L77" s="5"/>
    </row>
    <row r="78" spans="1:12" customHeight="1" ht="105" outlineLevel="5">
      <c r="A78" s="1"/>
      <c r="B78" s="1">
        <v>839830</v>
      </c>
      <c r="C78" s="1" t="s">
        <v>295</v>
      </c>
      <c r="D78" s="1" t="s">
        <v>296</v>
      </c>
      <c r="E78" s="2" t="s">
        <v>297</v>
      </c>
      <c r="F78" s="2" t="s">
        <v>298</v>
      </c>
      <c r="G78" s="2">
        <v>0</v>
      </c>
      <c r="H78" s="2">
        <v>0</v>
      </c>
      <c r="I78" s="1">
        <v>0</v>
      </c>
      <c r="J78" s="3" t="s">
        <v>18</v>
      </c>
      <c r="K78" s="2" t="str">
        <f>J78*16134.34</f>
        <v>0</v>
      </c>
      <c r="L78" s="5"/>
    </row>
    <row r="79" spans="1:12" customHeight="1" ht="105" outlineLevel="5">
      <c r="A79" s="1"/>
      <c r="B79" s="1">
        <v>839831</v>
      </c>
      <c r="C79" s="1" t="s">
        <v>299</v>
      </c>
      <c r="D79" s="1" t="s">
        <v>300</v>
      </c>
      <c r="E79" s="2" t="s">
        <v>301</v>
      </c>
      <c r="F79" s="2" t="s">
        <v>302</v>
      </c>
      <c r="G79" s="2">
        <v>0</v>
      </c>
      <c r="H79" s="2">
        <v>0</v>
      </c>
      <c r="I79" s="1">
        <v>0</v>
      </c>
      <c r="J79" s="3" t="s">
        <v>18</v>
      </c>
      <c r="K79" s="2" t="str">
        <f>J79*33666.57</f>
        <v>0</v>
      </c>
      <c r="L79" s="5"/>
    </row>
    <row r="80" spans="1:12" customHeight="1" ht="105" outlineLevel="5">
      <c r="A80" s="1"/>
      <c r="B80" s="1">
        <v>858833</v>
      </c>
      <c r="C80" s="1" t="s">
        <v>303</v>
      </c>
      <c r="D80" s="1" t="s">
        <v>304</v>
      </c>
      <c r="E80" s="2" t="s">
        <v>305</v>
      </c>
      <c r="F80" s="2" t="s">
        <v>139</v>
      </c>
      <c r="G80" s="2">
        <v>2</v>
      </c>
      <c r="H80" s="2">
        <v>0</v>
      </c>
      <c r="I80" s="1">
        <v>0</v>
      </c>
      <c r="J80" s="3" t="s">
        <v>18</v>
      </c>
      <c r="K80" s="2" t="str">
        <f>J80*24077.77</f>
        <v>0</v>
      </c>
      <c r="L80" s="5"/>
    </row>
    <row r="81" spans="1:12" customHeight="1" ht="105" outlineLevel="5">
      <c r="A81" s="1"/>
      <c r="B81" s="1">
        <v>858834</v>
      </c>
      <c r="C81" s="1" t="s">
        <v>306</v>
      </c>
      <c r="D81" s="1" t="s">
        <v>307</v>
      </c>
      <c r="E81" s="2" t="s">
        <v>308</v>
      </c>
      <c r="F81" s="2" t="s">
        <v>309</v>
      </c>
      <c r="G81" s="2">
        <v>2</v>
      </c>
      <c r="H81" s="2">
        <v>0</v>
      </c>
      <c r="I81" s="1">
        <v>0</v>
      </c>
      <c r="J81" s="3" t="s">
        <v>18</v>
      </c>
      <c r="K81" s="2" t="str">
        <f>J81*16742.45</f>
        <v>0</v>
      </c>
      <c r="L81" s="5"/>
    </row>
    <row r="82" spans="1:12" customHeight="1" ht="105" outlineLevel="5">
      <c r="A82" s="1"/>
      <c r="B82" s="1">
        <v>858835</v>
      </c>
      <c r="C82" s="1" t="s">
        <v>310</v>
      </c>
      <c r="D82" s="1" t="s">
        <v>311</v>
      </c>
      <c r="E82" s="2" t="s">
        <v>312</v>
      </c>
      <c r="F82" s="2" t="s">
        <v>313</v>
      </c>
      <c r="G82" s="2">
        <v>2</v>
      </c>
      <c r="H82" s="2">
        <v>0</v>
      </c>
      <c r="I82" s="1">
        <v>0</v>
      </c>
      <c r="J82" s="3" t="s">
        <v>18</v>
      </c>
      <c r="K82" s="2" t="str">
        <f>J82*18142.32</f>
        <v>0</v>
      </c>
      <c r="L82" s="5"/>
    </row>
    <row r="83" spans="1:12" customHeight="1" ht="105" outlineLevel="5">
      <c r="A83" s="1"/>
      <c r="B83" s="1">
        <v>858836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2</v>
      </c>
      <c r="H83" s="2">
        <v>0</v>
      </c>
      <c r="I83" s="1">
        <v>0</v>
      </c>
      <c r="J83" s="3" t="s">
        <v>18</v>
      </c>
      <c r="K83" s="2" t="str">
        <f>J83*20942.06</f>
        <v>0</v>
      </c>
      <c r="L83" s="5"/>
    </row>
    <row r="84" spans="1:12" customHeight="1" ht="105" outlineLevel="5">
      <c r="A84" s="1"/>
      <c r="B84" s="1">
        <v>858837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2</v>
      </c>
      <c r="H84" s="2">
        <v>0</v>
      </c>
      <c r="I84" s="1">
        <v>0</v>
      </c>
      <c r="J84" s="3" t="s">
        <v>18</v>
      </c>
      <c r="K84" s="2" t="str">
        <f>J84*27017.50</f>
        <v>0</v>
      </c>
      <c r="L84" s="5"/>
    </row>
    <row r="85" spans="1:12" customHeight="1" ht="105" outlineLevel="5">
      <c r="A85" s="1"/>
      <c r="B85" s="1">
        <v>858838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2</v>
      </c>
      <c r="H85" s="2">
        <v>0</v>
      </c>
      <c r="I85" s="1">
        <v>0</v>
      </c>
      <c r="J85" s="3" t="s">
        <v>18</v>
      </c>
      <c r="K85" s="2" t="str">
        <f>J85*29957.23</f>
        <v>0</v>
      </c>
      <c r="L8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48:K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2026-04-20T20:07:50+03:00</dcterms:created>
  <dcterms:modified xsi:type="dcterms:W3CDTF">2026-04-20T20:07:50+03:00</dcterms:modified>
  <dc:title>Untitled Spreadsheet</dc:title>
  <dc:description/>
  <dc:subject/>
  <cp:keywords/>
  <cp:category/>
</cp:coreProperties>
</file>