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<sst xmlns="http://schemas.openxmlformats.org/spreadsheetml/2006/main" uniqueCount="266">
  <si>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</si>
  <si>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</si>
  <si>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</si>
  <si>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</si>
  <si>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</si>
  <si>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</si>
  <si>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</si>
  <si>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</si>
  <si>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</si>
  <si>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</si>
  <si>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</si>
  <si>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</si>
  <si>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</si>
  <si>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</si>
  <si>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</si>
  <si>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</si>
  <si>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</si>
  <si>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шт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</si>
  <si>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</si>
  <si>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</si>
  <si>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</si>
  <si>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</si>
  <si>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</si>
  <si>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</si>
  <si>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</si>
  <si>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</si>
  <si>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</si>
  <si>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</si>
  <si>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</si>
  <si>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</si>
  <si>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</si>
  <si>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</si>
  <si>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</si>
  <si>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</si>
  <si>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</si>
  <si>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</si>
  <si>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</si>
  <si>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</si>
  <si>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&gt;10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</si>
  <si>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</si>
  <si>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</si>
  <si>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</si>
  <si>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</si>
  <si>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</si>
  <si>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</si>
  <si>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</si>
  <si>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</si>
  <si>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</si>
  <si>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</si>
  <si>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</si>
  <si>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</si>
  <si>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</si>
  <si>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</si>
  <si>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</si>
  <si>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</si>
  <si>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</si>
  <si>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</si>
  <si>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</si>
  <si>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</si>
  <si>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</si>
  <si>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</si>
  <si>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</si>
  <si>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</si>
  <si>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</si>
  <si>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</si>
  <si>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</si>
  <si>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</si>
  <si>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</si>
  <si>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</si>
  <si>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</si>
  <si>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</si>
  <si>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</si>
  <si>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</si>
  <si>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</si>
  <si>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</si>
  <si>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</si>
  <si>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</si>
  <si>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</si>
  <si>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</si>
  <si>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</si>
  <si>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</si>
  <si>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</si>
  <si>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</si>
  <si>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&gt;25</t>
  </si>
  <si>
    <t>VLC-900882</t>
  </si>
  <si>
    <t>VTc.510.BS.SG40060404</t>
  </si>
  <si>
    <t>Коллектор из стальн. тр. DN 40 с межц. расст. вых.  100мм, 1"х 4 вых. 1/2" нар.</t>
  </si>
  <si>
    <t>2 203.00 руб.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</si>
  <si>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</si>
  <si>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</si>
  <si>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</si>
  <si>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</si>
  <si>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</si>
  <si>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</si>
  <si>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</si>
  <si>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</si>
  <si>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</si>
  <si>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</si>
  <si>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</si>
  <si>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</si>
  <si>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</si>
  <si>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</si>
  <si>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</si>
  <si>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</si>
  <si>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</si>
  <si>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</si>
  <si>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</si>
  <si>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</si>
  <si>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</si>
  <si>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</si>
  <si>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</si>
  <si>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</si>
  <si>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</si>
  <si>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</si>
  <si>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</si>
  <si>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</si>
  <si>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</si>
  <si>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</si>
  <si>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</si>
  <si>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</si>
  <si>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</si>
  <si>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</si>
  <si>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</si>
  <si>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</si>
  <si>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</si>
  <si>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</si>
  <si>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</si>
  <si>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</si>
  <si>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</si>
  <si>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</si>
  <si>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</si>
  <si>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</si>
  <si>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</si>
  <si>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</si>
  <si>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</si>
  <si>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</si>
  <si>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</si>
  <si>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</si>
  <si>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</si>
  <si>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</si>
  <si>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</si>
  <si>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</si>
  <si>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</si>
  <si>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</si>
  <si>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</si>
  <si>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</si>
  <si>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</si>
  <si>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</si>
  <si>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</si>
  <si>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</si>
  <si>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</si>
  <si>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</si>
  <si>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</si>
  <si>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</si>
  <si>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</si>
  <si>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</si>
  <si>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</si>
  <si>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</si>
  <si>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</si>
  <si>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</si>
  <si>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</si>
  <si>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</si>
  <si>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</si>
  <si>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</si>
  <si>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</si>
  <si>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</si>
  <si>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</si>
  <si>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</si>
  <si>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</si>
  <si>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</si>
  <si>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</si>
  <si>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</si>
  <si>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</si>
  <si>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</si>
  <si>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</si>
  <si>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</si>
  <si>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</si>
  <si>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</si>
  <si>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</si>
  <si>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</si>
  <si>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</si>
  <si>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</si>
  <si>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</si>
  <si>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</si>
  <si>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</si>
  <si>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</si>
  <si>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</si>
  <si>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</si>
  <si>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</si>
  <si>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</si>
  <si>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</si>
  <si>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</si>
  <si>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</si>
  <si>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</si>
  <si>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</si>
  <si>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</si>
  <si>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&gt;100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</si>
  <si>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</si>
  <si>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</si>
  <si>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</si>
  <si>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</si>
  <si>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&gt;50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</si>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</sst>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d083a53_3466_11eb_81f3_003048fd731b_46e460cb_281f_11ed_a30f_00259070b4871.jpeg"/><Relationship Id="rId2" Type="http://schemas.openxmlformats.org/officeDocument/2006/relationships/image" Target="../media/6d083a55_3466_11eb_81f3_003048fd731b_46e460cf_281f_11ed_a30f_00259070b4872.jpeg"/><Relationship Id="rId3" Type="http://schemas.openxmlformats.org/officeDocument/2006/relationships/image" Target="../media/6d083a57_3466_11eb_81f3_003048fd731b_46e460d3_281f_11ed_a30f_00259070b4873.jpeg"/><Relationship Id="rId4" Type="http://schemas.openxmlformats.org/officeDocument/2006/relationships/image" Target="../media/6d083a59_3466_11eb_81f3_003048fd731b_46e460d7_281f_11ed_a30f_00259070b4874.jpeg"/><Relationship Id="rId5" Type="http://schemas.openxmlformats.org/officeDocument/2006/relationships/image" Target="../media/6d083a5b_3466_11eb_81f3_003048fd731b_46e460db_281f_11ed_a30f_00259070b4875.jpeg"/><Relationship Id="rId6" Type="http://schemas.openxmlformats.org/officeDocument/2006/relationships/image" Target="../media/6d083a5d_3466_11eb_81f3_003048fd731b_46e460df_281f_11ed_a30f_00259070b4876.jpeg"/><Relationship Id="rId7" Type="http://schemas.openxmlformats.org/officeDocument/2006/relationships/image" Target="../media/6d083a5f_3466_11eb_81f3_003048fd731b_46e460e3_281f_11ed_a30f_00259070b4877.jpeg"/><Relationship Id="rId8" Type="http://schemas.openxmlformats.org/officeDocument/2006/relationships/image" Target="../media/6d083a61_3466_11eb_81f3_003048fd731b_46e460e7_281f_11ed_a30f_00259070b4878.jpeg"/><Relationship Id="rId9" Type="http://schemas.openxmlformats.org/officeDocument/2006/relationships/image" Target="../media/75c1f4af_c7a6_11ed_a3fe_047c1617b143_4396be4c_0312_11ef_a5a4_047c1617b1439.jpeg"/><Relationship Id="rId10" Type="http://schemas.openxmlformats.org/officeDocument/2006/relationships/image" Target="../media/75c1f4b1_c7a6_11ed_a3fe_047c1617b143_4396be50_0312_11ef_a5a4_047c1617b14310.jpeg"/><Relationship Id="rId11" Type="http://schemas.openxmlformats.org/officeDocument/2006/relationships/image" Target="../media/75c1f4b3_c7a6_11ed_a3fe_047c1617b143_4396be54_0312_11ef_a5a4_047c1617b14311.jpeg"/><Relationship Id="rId12" Type="http://schemas.openxmlformats.org/officeDocument/2006/relationships/image" Target="../media/75c1f4b5_c7a6_11ed_a3fe_047c1617b143_4396be58_0312_11ef_a5a4_047c1617b14312.jpeg"/><Relationship Id="rId13" Type="http://schemas.openxmlformats.org/officeDocument/2006/relationships/image" Target="../media/75c1f4b7_c7a6_11ed_a3fe_047c1617b143_4396be5c_0312_11ef_a5a4_047c1617b14313.jpeg"/><Relationship Id="rId14" Type="http://schemas.openxmlformats.org/officeDocument/2006/relationships/image" Target="../media/7571ec6d_f891_11ee_a597_047c1617b143_85119bc0_fcc8_11ef_a6ef_047c1617b14314.jpeg"/><Relationship Id="rId15" Type="http://schemas.openxmlformats.org/officeDocument/2006/relationships/image" Target="../media/7571ec6f_f891_11ee_a597_047c1617b143_85119bc3_fcc8_11ef_a6ef_047c1617b14315.jpeg"/><Relationship Id="rId16" Type="http://schemas.openxmlformats.org/officeDocument/2006/relationships/image" Target="../media/0ef53f69_9e75_11ef_a670_047c1617b143_579e22c5_5a46_11f0_a775_047c1617b14316.jpeg"/><Relationship Id="rId17" Type="http://schemas.openxmlformats.org/officeDocument/2006/relationships/image" Target="../media/0ef53f6b_9e75_11ef_a670_047c1617b143_579e22c9_5a46_11f0_a775_047c1617b14317.jpeg"/><Relationship Id="rId18" Type="http://schemas.openxmlformats.org/officeDocument/2006/relationships/image" Target="../media/0ef53f6d_9e75_11ef_a670_047c1617b143_579e22cd_5a46_11f0_a775_047c1617b14318.jpeg"/><Relationship Id="rId19" Type="http://schemas.openxmlformats.org/officeDocument/2006/relationships/image" Target="../media/0ef53f6f_9e75_11ef_a670_047c1617b143_579e22d1_5a46_11f0_a775_047c1617b14319.jpeg"/><Relationship Id="rId20" Type="http://schemas.openxmlformats.org/officeDocument/2006/relationships/image" Target="../media/0ef53f71_9e75_11ef_a670_047c1617b143_579e22d5_5a46_11f0_a775_047c1617b14320.jpeg"/><Relationship Id="rId21" Type="http://schemas.openxmlformats.org/officeDocument/2006/relationships/image" Target="../media/0ef53f73_9e75_11ef_a670_047c1617b143_579e22d9_5a46_11f0_a775_047c1617b14321.jpeg"/><Relationship Id="rId22" Type="http://schemas.openxmlformats.org/officeDocument/2006/relationships/image" Target="../media/0ef53f75_9e75_11ef_a670_047c1617b143_579e22dd_5a46_11f0_a775_047c1617b14322.jpeg"/><Relationship Id="rId23" Type="http://schemas.openxmlformats.org/officeDocument/2006/relationships/image" Target="../media/0ef53f77_9e75_11ef_a670_047c1617b143_579e22e1_5a46_11f0_a775_047c1617b14323.jpeg"/><Relationship Id="rId24" Type="http://schemas.openxmlformats.org/officeDocument/2006/relationships/image" Target="../media/0ef53f79_9e75_11ef_a670_047c1617b143_579e22e5_5a46_11f0_a775_047c1617b14324.jpeg"/><Relationship Id="rId25" Type="http://schemas.openxmlformats.org/officeDocument/2006/relationships/image" Target="../media/0ef53f7b_9e75_11ef_a670_047c1617b143_579e22e9_5a46_11f0_a775_047c1617b14325.jpeg"/><Relationship Id="rId26" Type="http://schemas.openxmlformats.org/officeDocument/2006/relationships/image" Target="../media/0ef53f7d_9e75_11ef_a670_047c1617b143_579e22ed_5a46_11f0_a775_047c1617b14326.jpeg"/><Relationship Id="rId27" Type="http://schemas.openxmlformats.org/officeDocument/2006/relationships/image" Target="../media/0ef53f7f_9e75_11ef_a670_047c1617b143_579e22f1_5a46_11f0_a775_047c1617b14327.jpeg"/><Relationship Id="rId28" Type="http://schemas.openxmlformats.org/officeDocument/2006/relationships/image" Target="../media/0ef53f81_9e75_11ef_a670_047c1617b143_579e22f5_5a46_11f0_a775_047c1617b14328.jpeg"/><Relationship Id="rId29" Type="http://schemas.openxmlformats.org/officeDocument/2006/relationships/image" Target="../media/0ef53f83_9e75_11ef_a670_047c1617b143_579e22f9_5a46_11f0_a775_047c1617b14329.jpeg"/><Relationship Id="rId30" Type="http://schemas.openxmlformats.org/officeDocument/2006/relationships/image" Target="../media/0ef53f85_9e75_11ef_a670_047c1617b143_579e22fd_5a46_11f0_a775_047c1617b14330.jpeg"/><Relationship Id="rId31" Type="http://schemas.openxmlformats.org/officeDocument/2006/relationships/image" Target="../media/0ef53f87_9e75_11ef_a670_047c1617b143_579e2301_5a46_11f0_a775_047c1617b14331.jpeg"/><Relationship Id="rId32" Type="http://schemas.openxmlformats.org/officeDocument/2006/relationships/image" Target="../media/0ef53f89_9e75_11ef_a670_047c1617b143_579e2305_5a46_11f0_a775_047c1617b14332.jpeg"/><Relationship Id="rId33" Type="http://schemas.openxmlformats.org/officeDocument/2006/relationships/image" Target="../media/0ef53f8b_9e75_11ef_a670_047c1617b143_579e2309_5a46_11f0_a775_047c1617b14333.jpeg"/><Relationship Id="rId34" Type="http://schemas.openxmlformats.org/officeDocument/2006/relationships/image" Target="../media/0ef53f8d_9e75_11ef_a670_047c1617b143_579e230d_5a46_11f0_a775_047c1617b14334.jpeg"/><Relationship Id="rId35" Type="http://schemas.openxmlformats.org/officeDocument/2006/relationships/image" Target="../media/0ef53f8f_9e75_11ef_a670_047c1617b143_579e2311_5a46_11f0_a775_047c1617b14335.jpeg"/><Relationship Id="rId36" Type="http://schemas.openxmlformats.org/officeDocument/2006/relationships/image" Target="../media/145c89b2_551c_11f0_a76e_047c1617b143_0a6f3a29_310d_11f1_a89b_047c1617b14336.jpeg"/><Relationship Id="rId37" Type="http://schemas.openxmlformats.org/officeDocument/2006/relationships/image" Target="../media/145c89b4_551c_11f0_a76e_047c1617b143_0a6f3a11_310d_11f1_a89b_047c1617b14337.jpeg"/><Relationship Id="rId38" Type="http://schemas.openxmlformats.org/officeDocument/2006/relationships/image" Target="../media/145c89b6_551c_11f0_a76e_047c1617b143_0a6f3a15_310d_11f1_a89b_047c1617b14338.jpeg"/><Relationship Id="rId39" Type="http://schemas.openxmlformats.org/officeDocument/2006/relationships/image" Target="../media/145c89b8_551c_11f0_a76e_047c1617b143_0a6f3a19_310d_11f1_a89b_047c1617b14339.jpeg"/><Relationship Id="rId40" Type="http://schemas.openxmlformats.org/officeDocument/2006/relationships/image" Target="../media/145c89ba_551c_11f0_a76e_047c1617b143_0a6f3a1d_310d_11f1_a89b_047c1617b14340.jpeg"/><Relationship Id="rId41" Type="http://schemas.openxmlformats.org/officeDocument/2006/relationships/image" Target="../media/145c89bc_551c_11f0_a76e_047c1617b143_0a6f3a2d_310d_11f1_a89b_047c1617b14341.jpeg"/><Relationship Id="rId42" Type="http://schemas.openxmlformats.org/officeDocument/2006/relationships/image" Target="../media/145c89be_551c_11f0_a76e_047c1617b143_0a6f3a31_310d_11f1_a89b_047c1617b14342.jpeg"/><Relationship Id="rId43" Type="http://schemas.openxmlformats.org/officeDocument/2006/relationships/image" Target="../media/145c89c0_551c_11f0_a76e_047c1617b143_0a6f3a35_310d_11f1_a89b_047c1617b14343.jpeg"/><Relationship Id="rId44" Type="http://schemas.openxmlformats.org/officeDocument/2006/relationships/image" Target="../media/145c89c2_551c_11f0_a76e_047c1617b143_0a6f3a21_310d_11f1_a89b_047c1617b14344.jpeg"/><Relationship Id="rId45" Type="http://schemas.openxmlformats.org/officeDocument/2006/relationships/image" Target="../media/145c89c4_551c_11f0_a76e_047c1617b143_0a6f3a25_310d_11f1_a89b_047c1617b14345.jpeg"/><Relationship Id="rId46" Type="http://schemas.openxmlformats.org/officeDocument/2006/relationships/image" Target="../media/145c89c6_551c_11f0_a76e_047c1617b143_0a6f3a39_310d_11f1_a89b_047c1617b14346.jpeg"/><Relationship Id="rId47" Type="http://schemas.openxmlformats.org/officeDocument/2006/relationships/image" Target="../media/145c89c8_551c_11f0_a76e_047c1617b143_0a6f3a3d_310d_11f1_a89b_047c1617b14347.jpeg"/><Relationship Id="rId48" Type="http://schemas.openxmlformats.org/officeDocument/2006/relationships/image" Target="../media/145c89ca_551c_11f0_a76e_047c1617b143_0a6f3a45_310d_11f1_a89b_047c1617b14348.jpeg"/><Relationship Id="rId49" Type="http://schemas.openxmlformats.org/officeDocument/2006/relationships/image" Target="../media/145c89cc_551c_11f0_a76e_047c1617b143_0a6f3a59_310d_11f1_a89b_047c1617b14349.jpeg"/><Relationship Id="rId50" Type="http://schemas.openxmlformats.org/officeDocument/2006/relationships/image" Target="../media/145c89ce_551c_11f0_a76e_047c1617b143_0a6f3a49_310d_11f1_a89b_047c1617b14350.jpeg"/><Relationship Id="rId51" Type="http://schemas.openxmlformats.org/officeDocument/2006/relationships/image" Target="../media/145c89d0_551c_11f0_a76e_047c1617b143_0a6f3a4d_310d_11f1_a89b_047c1617b14351.jpeg"/><Relationship Id="rId52" Type="http://schemas.openxmlformats.org/officeDocument/2006/relationships/image" Target="../media/145c89d2_551c_11f0_a76e_047c1617b143_0a6f3a5d_310d_11f1_a89b_047c1617b14352.jpeg"/><Relationship Id="rId53" Type="http://schemas.openxmlformats.org/officeDocument/2006/relationships/image" Target="../media/145c89d4_551c_11f0_a76e_047c1617b143_0a6f3a51_310d_11f1_a89b_047c1617b14353.jpeg"/><Relationship Id="rId54" Type="http://schemas.openxmlformats.org/officeDocument/2006/relationships/image" Target="../media/145c89d6_551c_11f0_a76e_047c1617b143_0a6f3a55_310d_11f1_a89b_047c1617b14354.jpeg"/><Relationship Id="rId55" Type="http://schemas.openxmlformats.org/officeDocument/2006/relationships/image" Target="../media/145c89d8_551c_11f0_a76e_047c1617b143_0a6f3a41_310d_11f1_a89b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836294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J5*1560.00</f>
        <v>0</v>
      </c>
      <c r="L5" s="5"/>
    </row>
    <row r="6" spans="1:12" customHeight="1" ht="105" outlineLevel="4">
      <c r="A6" s="1"/>
      <c r="B6" s="1">
        <v>836295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J6*1781.00</f>
        <v>0</v>
      </c>
      <c r="L6" s="5"/>
    </row>
    <row r="7" spans="1:12" customHeight="1" ht="105" outlineLevel="4">
      <c r="A7" s="1"/>
      <c r="B7" s="1">
        <v>836296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J7*1962.00</f>
        <v>0</v>
      </c>
      <c r="L7" s="5"/>
    </row>
    <row r="8" spans="1:12" customHeight="1" ht="105" outlineLevel="4">
      <c r="A8" s="1"/>
      <c r="B8" s="1">
        <v>836297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J8*2185.00</f>
        <v>0</v>
      </c>
      <c r="L8" s="5"/>
    </row>
    <row r="9" spans="1:12" customHeight="1" ht="105" outlineLevel="4">
      <c r="A9" s="1"/>
      <c r="B9" s="1">
        <v>836298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J9*2377.00</f>
        <v>0</v>
      </c>
      <c r="L9" s="5"/>
    </row>
    <row r="10" spans="1:12" customHeight="1" ht="105" outlineLevel="4">
      <c r="A10" s="1"/>
      <c r="B10" s="1">
        <v>836299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 t="s">
        <v>38</v>
      </c>
      <c r="I10" s="1">
        <v>0</v>
      </c>
      <c r="J10" s="3" t="s">
        <v>17</v>
      </c>
      <c r="K10" s="2" t="str">
        <f>J10*2610.00</f>
        <v>0</v>
      </c>
      <c r="L10" s="5"/>
    </row>
    <row r="11" spans="1:12" customHeight="1" ht="105" outlineLevel="4">
      <c r="A11" s="1"/>
      <c r="B11" s="1">
        <v>836300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38</v>
      </c>
      <c r="I11" s="1">
        <v>0</v>
      </c>
      <c r="J11" s="3" t="s">
        <v>17</v>
      </c>
      <c r="K11" s="2" t="str">
        <f>J11*2833.00</f>
        <v>0</v>
      </c>
      <c r="L11" s="5"/>
    </row>
    <row r="12" spans="1:12" customHeight="1" ht="105" outlineLevel="4">
      <c r="A12" s="1"/>
      <c r="B12" s="1">
        <v>836301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38</v>
      </c>
      <c r="I12" s="1">
        <v>0</v>
      </c>
      <c r="J12" s="3" t="s">
        <v>17</v>
      </c>
      <c r="K12" s="2" t="str">
        <f>J12*3032.00</f>
        <v>0</v>
      </c>
      <c r="L12" s="5"/>
    </row>
    <row r="13" spans="1:12" customHeight="1" ht="105" outlineLevel="4">
      <c r="A13" s="1"/>
      <c r="B13" s="1">
        <v>877712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J13*2391.00</f>
        <v>0</v>
      </c>
      <c r="L13" s="5"/>
    </row>
    <row r="14" spans="1:12" customHeight="1" ht="105" outlineLevel="4">
      <c r="A14" s="1"/>
      <c r="B14" s="1">
        <v>877713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J14*2612.00</f>
        <v>0</v>
      </c>
      <c r="L14" s="5"/>
    </row>
    <row r="15" spans="1:12" customHeight="1" ht="105" outlineLevel="4">
      <c r="A15" s="1"/>
      <c r="B15" s="1">
        <v>877714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J15*2879.00</f>
        <v>0</v>
      </c>
      <c r="L15" s="5"/>
    </row>
    <row r="16" spans="1:12" customHeight="1" ht="105" outlineLevel="4">
      <c r="A16" s="1"/>
      <c r="B16" s="1">
        <v>877715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J16*3229.00</f>
        <v>0</v>
      </c>
      <c r="L16" s="5"/>
    </row>
    <row r="17" spans="1:12" customHeight="1" ht="105" outlineLevel="4">
      <c r="A17" s="1"/>
      <c r="B17" s="1">
        <v>877716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17</v>
      </c>
      <c r="K17" s="2" t="str">
        <f>J17*3478.00</f>
        <v>0</v>
      </c>
      <c r="L17" s="5"/>
    </row>
    <row r="18" spans="1:12" customHeight="1" ht="105" outlineLevel="4">
      <c r="A18" s="1"/>
      <c r="B18" s="1">
        <v>889961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J18*2213.00</f>
        <v>0</v>
      </c>
      <c r="L18" s="5"/>
    </row>
    <row r="19" spans="1:12" customHeight="1" ht="105" outlineLevel="4">
      <c r="A19" s="1"/>
      <c r="B19" s="1">
        <v>889962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J19*3865.00</f>
        <v>0</v>
      </c>
      <c r="L19" s="5"/>
    </row>
    <row r="20" spans="1:12" customHeight="1" ht="105" outlineLevel="4">
      <c r="A20" s="1"/>
      <c r="B20" s="1">
        <v>889993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J20*1652.00</f>
        <v>0</v>
      </c>
      <c r="L20" s="5"/>
    </row>
    <row r="21" spans="1:12" customHeight="1" ht="105" outlineLevel="4">
      <c r="A21" s="1"/>
      <c r="B21" s="1">
        <v>889994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 t="s">
        <v>83</v>
      </c>
      <c r="I21" s="1">
        <v>0</v>
      </c>
      <c r="J21" s="3" t="s">
        <v>17</v>
      </c>
      <c r="K21" s="2" t="str">
        <f>J21*1952.00</f>
        <v>0</v>
      </c>
      <c r="L21" s="5"/>
    </row>
    <row r="22" spans="1:12" customHeight="1" ht="105" outlineLevel="4">
      <c r="A22" s="1"/>
      <c r="B22" s="1">
        <v>889995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0</v>
      </c>
      <c r="H22" s="2">
        <v>2</v>
      </c>
      <c r="I22" s="1">
        <v>0</v>
      </c>
      <c r="J22" s="3" t="s">
        <v>17</v>
      </c>
      <c r="K22" s="2" t="str">
        <f>J22*2203.00</f>
        <v>0</v>
      </c>
      <c r="L22" s="5"/>
    </row>
    <row r="23" spans="1:12" customHeight="1" ht="105" outlineLevel="4">
      <c r="A23" s="1"/>
      <c r="B23" s="1">
        <v>889996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17</v>
      </c>
      <c r="K23" s="2" t="str">
        <f>J23*2496.00</f>
        <v>0</v>
      </c>
      <c r="L23" s="5"/>
    </row>
    <row r="24" spans="1:12" customHeight="1" ht="105" outlineLevel="4">
      <c r="A24" s="1"/>
      <c r="B24" s="1">
        <v>889997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17</v>
      </c>
      <c r="K24" s="2" t="str">
        <f>J24*2787.00</f>
        <v>0</v>
      </c>
      <c r="L24" s="5"/>
    </row>
    <row r="25" spans="1:12" customHeight="1" ht="105" outlineLevel="4">
      <c r="A25" s="1"/>
      <c r="B25" s="1">
        <v>889998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0</v>
      </c>
      <c r="I25" s="1">
        <v>0</v>
      </c>
      <c r="J25" s="3" t="s">
        <v>17</v>
      </c>
      <c r="K25" s="2" t="str">
        <f>J25*3082.00</f>
        <v>0</v>
      </c>
      <c r="L25" s="5"/>
    </row>
    <row r="26" spans="1:12" customHeight="1" ht="105" outlineLevel="4">
      <c r="A26" s="1"/>
      <c r="B26" s="1">
        <v>889999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0</v>
      </c>
      <c r="H26" s="2">
        <v>0</v>
      </c>
      <c r="I26" s="1">
        <v>0</v>
      </c>
      <c r="J26" s="3" t="s">
        <v>17</v>
      </c>
      <c r="K26" s="2" t="str">
        <f>J26*3373.00</f>
        <v>0</v>
      </c>
      <c r="L26" s="5"/>
    </row>
    <row r="27" spans="1:12" customHeight="1" ht="105" outlineLevel="4">
      <c r="A27" s="1"/>
      <c r="B27" s="1">
        <v>890000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>
        <v>0</v>
      </c>
      <c r="I27" s="1">
        <v>0</v>
      </c>
      <c r="J27" s="3" t="s">
        <v>17</v>
      </c>
      <c r="K27" s="2" t="str">
        <f>J27*3668.00</f>
        <v>0</v>
      </c>
      <c r="L27" s="5"/>
    </row>
    <row r="28" spans="1:12" customHeight="1" ht="105" outlineLevel="4">
      <c r="A28" s="1"/>
      <c r="B28" s="1">
        <v>890001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>
        <v>0</v>
      </c>
      <c r="I28" s="1">
        <v>0</v>
      </c>
      <c r="J28" s="3" t="s">
        <v>17</v>
      </c>
      <c r="K28" s="2" t="str">
        <f>J28*3963.00</f>
        <v>0</v>
      </c>
      <c r="L28" s="5"/>
    </row>
    <row r="29" spans="1:12" customHeight="1" ht="105" outlineLevel="4">
      <c r="A29" s="1"/>
      <c r="B29" s="1">
        <v>890002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0</v>
      </c>
      <c r="H29" s="2">
        <v>0</v>
      </c>
      <c r="I29" s="1">
        <v>0</v>
      </c>
      <c r="J29" s="3" t="s">
        <v>17</v>
      </c>
      <c r="K29" s="2" t="str">
        <f>J29*4256.00</f>
        <v>0</v>
      </c>
      <c r="L29" s="5"/>
    </row>
    <row r="30" spans="1:12" customHeight="1" ht="105" outlineLevel="4">
      <c r="A30" s="1"/>
      <c r="B30" s="1">
        <v>890003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0</v>
      </c>
      <c r="H30" s="2">
        <v>0</v>
      </c>
      <c r="I30" s="1">
        <v>0</v>
      </c>
      <c r="J30" s="3" t="s">
        <v>17</v>
      </c>
      <c r="K30" s="2" t="str">
        <f>J30*1943.00</f>
        <v>0</v>
      </c>
      <c r="L30" s="5"/>
    </row>
    <row r="31" spans="1:12" customHeight="1" ht="105" outlineLevel="4">
      <c r="A31" s="1"/>
      <c r="B31" s="1">
        <v>890004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0</v>
      </c>
      <c r="H31" s="2">
        <v>1</v>
      </c>
      <c r="I31" s="1">
        <v>0</v>
      </c>
      <c r="J31" s="3" t="s">
        <v>17</v>
      </c>
      <c r="K31" s="2" t="str">
        <f>J31*2351.00</f>
        <v>0</v>
      </c>
      <c r="L31" s="5"/>
    </row>
    <row r="32" spans="1:12" customHeight="1" ht="105" outlineLevel="4">
      <c r="A32" s="1"/>
      <c r="B32" s="1">
        <v>890005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J32*2719.00</f>
        <v>0</v>
      </c>
      <c r="L32" s="5"/>
    </row>
    <row r="33" spans="1:12" customHeight="1" ht="105" outlineLevel="4">
      <c r="A33" s="1"/>
      <c r="B33" s="1">
        <v>890006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0</v>
      </c>
      <c r="H33" s="2">
        <v>1</v>
      </c>
      <c r="I33" s="1">
        <v>0</v>
      </c>
      <c r="J33" s="3" t="s">
        <v>17</v>
      </c>
      <c r="K33" s="2" t="str">
        <f>J33*3029.00</f>
        <v>0</v>
      </c>
      <c r="L33" s="5"/>
    </row>
    <row r="34" spans="1:12" customHeight="1" ht="105" outlineLevel="4">
      <c r="A34" s="1"/>
      <c r="B34" s="1">
        <v>890007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0</v>
      </c>
      <c r="H34" s="2">
        <v>4</v>
      </c>
      <c r="I34" s="1">
        <v>0</v>
      </c>
      <c r="J34" s="3" t="s">
        <v>17</v>
      </c>
      <c r="K34" s="2" t="str">
        <f>J34*3391.00</f>
        <v>0</v>
      </c>
      <c r="L34" s="5"/>
    </row>
    <row r="35" spans="1:12" customHeight="1" ht="105" outlineLevel="4">
      <c r="A35" s="1"/>
      <c r="B35" s="1">
        <v>890008</v>
      </c>
      <c r="C35" s="1" t="s">
        <v>136</v>
      </c>
      <c r="D35" s="1" t="s">
        <v>137</v>
      </c>
      <c r="E35" s="2" t="s">
        <v>138</v>
      </c>
      <c r="F35" s="2" t="s">
        <v>139</v>
      </c>
      <c r="G35" s="2">
        <v>0</v>
      </c>
      <c r="H35" s="2">
        <v>0</v>
      </c>
      <c r="I35" s="1">
        <v>0</v>
      </c>
      <c r="J35" s="3" t="s">
        <v>17</v>
      </c>
      <c r="K35" s="2" t="str">
        <f>J35*3829.00</f>
        <v>0</v>
      </c>
      <c r="L35" s="5"/>
    </row>
    <row r="36" spans="1:12" customHeight="1" ht="105" outlineLevel="4">
      <c r="A36" s="1"/>
      <c r="B36" s="1">
        <v>890009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0</v>
      </c>
      <c r="H36" s="2">
        <v>5</v>
      </c>
      <c r="I36" s="1">
        <v>0</v>
      </c>
      <c r="J36" s="3" t="s">
        <v>17</v>
      </c>
      <c r="K36" s="2" t="str">
        <f>J36*4195.00</f>
        <v>0</v>
      </c>
      <c r="L36" s="5"/>
    </row>
    <row r="37" spans="1:12" customHeight="1" ht="105" outlineLevel="4">
      <c r="A37" s="1"/>
      <c r="B37" s="1">
        <v>890010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0</v>
      </c>
      <c r="H37" s="2">
        <v>0</v>
      </c>
      <c r="I37" s="1">
        <v>0</v>
      </c>
      <c r="J37" s="3" t="s">
        <v>17</v>
      </c>
      <c r="K37" s="2" t="str">
        <f>J37*4562.00</f>
        <v>0</v>
      </c>
      <c r="L37" s="5"/>
    </row>
    <row r="38" spans="1:12" customHeight="1" ht="105" outlineLevel="4">
      <c r="A38" s="1"/>
      <c r="B38" s="1">
        <v>890011</v>
      </c>
      <c r="C38" s="1" t="s">
        <v>148</v>
      </c>
      <c r="D38" s="1" t="s">
        <v>149</v>
      </c>
      <c r="E38" s="2" t="s">
        <v>150</v>
      </c>
      <c r="F38" s="2" t="s">
        <v>151</v>
      </c>
      <c r="G38" s="2">
        <v>0</v>
      </c>
      <c r="H38" s="2">
        <v>0</v>
      </c>
      <c r="I38" s="1">
        <v>0</v>
      </c>
      <c r="J38" s="3" t="s">
        <v>17</v>
      </c>
      <c r="K38" s="2" t="str">
        <f>J38*4836.00</f>
        <v>0</v>
      </c>
      <c r="L38" s="5"/>
    </row>
    <row r="39" spans="1:12" customHeight="1" ht="105" outlineLevel="4">
      <c r="A39" s="1"/>
      <c r="B39" s="1">
        <v>890012</v>
      </c>
      <c r="C39" s="1" t="s">
        <v>152</v>
      </c>
      <c r="D39" s="1" t="s">
        <v>153</v>
      </c>
      <c r="E39" s="2" t="s">
        <v>154</v>
      </c>
      <c r="F39" s="2" t="s">
        <v>155</v>
      </c>
      <c r="G39" s="2">
        <v>0</v>
      </c>
      <c r="H39" s="2">
        <v>0</v>
      </c>
      <c r="I39" s="1">
        <v>0</v>
      </c>
      <c r="J39" s="3" t="s">
        <v>17</v>
      </c>
      <c r="K39" s="2" t="str">
        <f>J39*5197.00</f>
        <v>0</v>
      </c>
      <c r="L39" s="5"/>
    </row>
    <row r="40" spans="1:12" outlineLevel="4">
      <c r="A40" s="1"/>
      <c r="B40" s="1">
        <v>889757</v>
      </c>
      <c r="C40" s="1" t="s">
        <v>156</v>
      </c>
      <c r="D40" s="1" t="s">
        <v>157</v>
      </c>
      <c r="E40" s="2" t="s">
        <v>158</v>
      </c>
      <c r="F40" s="2" t="s">
        <v>159</v>
      </c>
      <c r="G40" s="2">
        <v>0</v>
      </c>
      <c r="H40" s="2">
        <v>0</v>
      </c>
      <c r="I40" s="1">
        <v>0</v>
      </c>
      <c r="J40" s="3" t="s">
        <v>17</v>
      </c>
      <c r="K40" s="2" t="str">
        <f>J40*1966.00</f>
        <v>0</v>
      </c>
      <c r="L40" s="5"/>
    </row>
    <row r="41" spans="1:12" outlineLevel="4">
      <c r="A41" s="1"/>
      <c r="B41" s="1">
        <v>889758</v>
      </c>
      <c r="C41" s="1" t="s">
        <v>160</v>
      </c>
      <c r="D41" s="1" t="s">
        <v>161</v>
      </c>
      <c r="E41" s="2" t="s">
        <v>162</v>
      </c>
      <c r="F41" s="2" t="s">
        <v>163</v>
      </c>
      <c r="G41" s="2">
        <v>0</v>
      </c>
      <c r="H41" s="2">
        <v>0</v>
      </c>
      <c r="I41" s="1">
        <v>0</v>
      </c>
      <c r="J41" s="3" t="s">
        <v>17</v>
      </c>
      <c r="K41" s="2" t="str">
        <f>J41*2269.00</f>
        <v>0</v>
      </c>
      <c r="L41" s="5"/>
    </row>
    <row r="42" spans="1:12" outlineLevel="4">
      <c r="A42" s="1"/>
      <c r="B42" s="1">
        <v>889759</v>
      </c>
      <c r="C42" s="1" t="s">
        <v>164</v>
      </c>
      <c r="D42" s="1" t="s">
        <v>165</v>
      </c>
      <c r="E42" s="2" t="s">
        <v>166</v>
      </c>
      <c r="F42" s="2" t="s">
        <v>167</v>
      </c>
      <c r="G42" s="2">
        <v>0</v>
      </c>
      <c r="H42" s="2">
        <v>0</v>
      </c>
      <c r="I42" s="1">
        <v>0</v>
      </c>
      <c r="J42" s="3" t="s">
        <v>17</v>
      </c>
      <c r="K42" s="2" t="str">
        <f>J42*2514.00</f>
        <v>0</v>
      </c>
      <c r="L42" s="5"/>
    </row>
    <row r="43" spans="1:12" outlineLevel="4">
      <c r="A43" s="1"/>
      <c r="B43" s="1">
        <v>889760</v>
      </c>
      <c r="C43" s="1" t="s">
        <v>168</v>
      </c>
      <c r="D43" s="1" t="s">
        <v>169</v>
      </c>
      <c r="E43" s="2" t="s">
        <v>170</v>
      </c>
      <c r="F43" s="2" t="s">
        <v>171</v>
      </c>
      <c r="G43" s="2">
        <v>0</v>
      </c>
      <c r="H43" s="2">
        <v>0</v>
      </c>
      <c r="I43" s="1">
        <v>0</v>
      </c>
      <c r="J43" s="3" t="s">
        <v>17</v>
      </c>
      <c r="K43" s="2" t="str">
        <f>J43*2807.00</f>
        <v>0</v>
      </c>
      <c r="L43" s="5"/>
    </row>
    <row r="44" spans="1:12" outlineLevel="4">
      <c r="A44" s="1"/>
      <c r="B44" s="1">
        <v>889761</v>
      </c>
      <c r="C44" s="1" t="s">
        <v>172</v>
      </c>
      <c r="D44" s="1" t="s">
        <v>173</v>
      </c>
      <c r="E44" s="2" t="s">
        <v>174</v>
      </c>
      <c r="F44" s="2" t="s">
        <v>175</v>
      </c>
      <c r="G44" s="2">
        <v>0</v>
      </c>
      <c r="H44" s="2">
        <v>0</v>
      </c>
      <c r="I44" s="1">
        <v>0</v>
      </c>
      <c r="J44" s="3" t="s">
        <v>17</v>
      </c>
      <c r="K44" s="2" t="str">
        <f>J44*3098.00</f>
        <v>0</v>
      </c>
      <c r="L44" s="5"/>
    </row>
    <row r="45" spans="1:12" outlineLevel="4">
      <c r="A45" s="1"/>
      <c r="B45" s="1">
        <v>889762</v>
      </c>
      <c r="C45" s="1" t="s">
        <v>176</v>
      </c>
      <c r="D45" s="1" t="s">
        <v>177</v>
      </c>
      <c r="E45" s="2" t="s">
        <v>178</v>
      </c>
      <c r="F45" s="2" t="s">
        <v>179</v>
      </c>
      <c r="G45" s="2">
        <v>0</v>
      </c>
      <c r="H45" s="2">
        <v>0</v>
      </c>
      <c r="I45" s="1">
        <v>0</v>
      </c>
      <c r="J45" s="3" t="s">
        <v>17</v>
      </c>
      <c r="K45" s="2" t="str">
        <f>J45*3460.00</f>
        <v>0</v>
      </c>
      <c r="L45" s="5"/>
    </row>
    <row r="46" spans="1:12" outlineLevel="4">
      <c r="A46" s="1"/>
      <c r="B46" s="1">
        <v>889763</v>
      </c>
      <c r="C46" s="1" t="s">
        <v>180</v>
      </c>
      <c r="D46" s="1" t="s">
        <v>181</v>
      </c>
      <c r="E46" s="2" t="s">
        <v>182</v>
      </c>
      <c r="F46" s="2" t="s">
        <v>183</v>
      </c>
      <c r="G46" s="2">
        <v>0</v>
      </c>
      <c r="H46" s="2">
        <v>0</v>
      </c>
      <c r="I46" s="1">
        <v>0</v>
      </c>
      <c r="J46" s="3" t="s">
        <v>17</v>
      </c>
      <c r="K46" s="2" t="str">
        <f>J46*3757.00</f>
        <v>0</v>
      </c>
      <c r="L46" s="5"/>
    </row>
    <row r="47" spans="1:12" customHeight="1" ht="105" outlineLevel="4">
      <c r="A47" s="1"/>
      <c r="B47" s="1">
        <v>890056</v>
      </c>
      <c r="C47" s="1" t="s">
        <v>184</v>
      </c>
      <c r="D47" s="1" t="s">
        <v>185</v>
      </c>
      <c r="E47" s="2" t="s">
        <v>186</v>
      </c>
      <c r="F47" s="2" t="s">
        <v>187</v>
      </c>
      <c r="G47" s="2">
        <v>0</v>
      </c>
      <c r="H47" s="2">
        <v>1</v>
      </c>
      <c r="I47" s="1">
        <v>0</v>
      </c>
      <c r="J47" s="3" t="s">
        <v>17</v>
      </c>
      <c r="K47" s="2" t="str">
        <f>J47*1453.00</f>
        <v>0</v>
      </c>
      <c r="L47" s="5"/>
    </row>
    <row r="48" spans="1:12" customHeight="1" ht="105" outlineLevel="4">
      <c r="A48" s="1"/>
      <c r="B48" s="1">
        <v>890057</v>
      </c>
      <c r="C48" s="1" t="s">
        <v>188</v>
      </c>
      <c r="D48" s="1" t="s">
        <v>189</v>
      </c>
      <c r="E48" s="2" t="s">
        <v>190</v>
      </c>
      <c r="F48" s="2" t="s">
        <v>191</v>
      </c>
      <c r="G48" s="2">
        <v>0</v>
      </c>
      <c r="H48" s="2" t="s">
        <v>83</v>
      </c>
      <c r="I48" s="1">
        <v>0</v>
      </c>
      <c r="J48" s="3" t="s">
        <v>17</v>
      </c>
      <c r="K48" s="2" t="str">
        <f>J48*1690.00</f>
        <v>0</v>
      </c>
      <c r="L48" s="5"/>
    </row>
    <row r="49" spans="1:12" customHeight="1" ht="105" outlineLevel="4">
      <c r="A49" s="1"/>
      <c r="B49" s="1">
        <v>890058</v>
      </c>
      <c r="C49" s="1" t="s">
        <v>192</v>
      </c>
      <c r="D49" s="1" t="s">
        <v>193</v>
      </c>
      <c r="E49" s="2" t="s">
        <v>194</v>
      </c>
      <c r="F49" s="2" t="s">
        <v>195</v>
      </c>
      <c r="G49" s="2">
        <v>0</v>
      </c>
      <c r="H49" s="2" t="s">
        <v>196</v>
      </c>
      <c r="I49" s="1">
        <v>0</v>
      </c>
      <c r="J49" s="3" t="s">
        <v>17</v>
      </c>
      <c r="K49" s="2" t="str">
        <f>J49*1915.00</f>
        <v>0</v>
      </c>
      <c r="L49" s="5"/>
    </row>
    <row r="50" spans="1:12" customHeight="1" ht="105" outlineLevel="4">
      <c r="A50" s="1"/>
      <c r="B50" s="1">
        <v>890059</v>
      </c>
      <c r="C50" s="1" t="s">
        <v>197</v>
      </c>
      <c r="D50" s="1" t="s">
        <v>198</v>
      </c>
      <c r="E50" s="2" t="s">
        <v>199</v>
      </c>
      <c r="F50" s="2" t="s">
        <v>200</v>
      </c>
      <c r="G50" s="2">
        <v>0</v>
      </c>
      <c r="H50" s="2" t="s">
        <v>201</v>
      </c>
      <c r="I50" s="1">
        <v>0</v>
      </c>
      <c r="J50" s="3" t="s">
        <v>17</v>
      </c>
      <c r="K50" s="2" t="str">
        <f>J50*2275.00</f>
        <v>0</v>
      </c>
      <c r="L50" s="5"/>
    </row>
    <row r="51" spans="1:12" customHeight="1" ht="105" outlineLevel="4">
      <c r="A51" s="1"/>
      <c r="B51" s="1">
        <v>890060</v>
      </c>
      <c r="C51" s="1" t="s">
        <v>202</v>
      </c>
      <c r="D51" s="1" t="s">
        <v>203</v>
      </c>
      <c r="E51" s="2" t="s">
        <v>204</v>
      </c>
      <c r="F51" s="2" t="s">
        <v>205</v>
      </c>
      <c r="G51" s="2">
        <v>0</v>
      </c>
      <c r="H51" s="2" t="s">
        <v>201</v>
      </c>
      <c r="I51" s="1">
        <v>0</v>
      </c>
      <c r="J51" s="3" t="s">
        <v>17</v>
      </c>
      <c r="K51" s="2" t="str">
        <f>J51*2475.00</f>
        <v>0</v>
      </c>
      <c r="L51" s="5"/>
    </row>
    <row r="52" spans="1:12" customHeight="1" ht="105" outlineLevel="4">
      <c r="A52" s="1"/>
      <c r="B52" s="1">
        <v>890061</v>
      </c>
      <c r="C52" s="1" t="s">
        <v>206</v>
      </c>
      <c r="D52" s="1" t="s">
        <v>207</v>
      </c>
      <c r="E52" s="2" t="s">
        <v>208</v>
      </c>
      <c r="F52" s="2" t="s">
        <v>209</v>
      </c>
      <c r="G52" s="2">
        <v>0</v>
      </c>
      <c r="H52" s="2">
        <v>5</v>
      </c>
      <c r="I52" s="1">
        <v>0</v>
      </c>
      <c r="J52" s="3" t="s">
        <v>17</v>
      </c>
      <c r="K52" s="2" t="str">
        <f>J52*2841.00</f>
        <v>0</v>
      </c>
      <c r="L52" s="5"/>
    </row>
    <row r="53" spans="1:12" customHeight="1" ht="105" outlineLevel="4">
      <c r="A53" s="1"/>
      <c r="B53" s="1">
        <v>890062</v>
      </c>
      <c r="C53" s="1" t="s">
        <v>210</v>
      </c>
      <c r="D53" s="1" t="s">
        <v>211</v>
      </c>
      <c r="E53" s="2" t="s">
        <v>212</v>
      </c>
      <c r="F53" s="2" t="s">
        <v>213</v>
      </c>
      <c r="G53" s="2">
        <v>0</v>
      </c>
      <c r="H53" s="2">
        <v>5</v>
      </c>
      <c r="I53" s="1">
        <v>0</v>
      </c>
      <c r="J53" s="3" t="s">
        <v>17</v>
      </c>
      <c r="K53" s="2" t="str">
        <f>J53*3092.00</f>
        <v>0</v>
      </c>
      <c r="L53" s="5"/>
    </row>
    <row r="54" spans="1:12" customHeight="1" ht="105" outlineLevel="4">
      <c r="A54" s="1"/>
      <c r="B54" s="1">
        <v>890063</v>
      </c>
      <c r="C54" s="1" t="s">
        <v>214</v>
      </c>
      <c r="D54" s="1" t="s">
        <v>215</v>
      </c>
      <c r="E54" s="2" t="s">
        <v>216</v>
      </c>
      <c r="F54" s="2" t="s">
        <v>217</v>
      </c>
      <c r="G54" s="2">
        <v>0</v>
      </c>
      <c r="H54" s="2">
        <v>5</v>
      </c>
      <c r="I54" s="1">
        <v>0</v>
      </c>
      <c r="J54" s="3" t="s">
        <v>17</v>
      </c>
      <c r="K54" s="2" t="str">
        <f>J54*3518.00</f>
        <v>0</v>
      </c>
      <c r="L54" s="5"/>
    </row>
    <row r="55" spans="1:12" customHeight="1" ht="105" outlineLevel="4">
      <c r="A55" s="1"/>
      <c r="B55" s="1">
        <v>890064</v>
      </c>
      <c r="C55" s="1" t="s">
        <v>218</v>
      </c>
      <c r="D55" s="1" t="s">
        <v>219</v>
      </c>
      <c r="E55" s="2" t="s">
        <v>220</v>
      </c>
      <c r="F55" s="2" t="s">
        <v>221</v>
      </c>
      <c r="G55" s="2">
        <v>0</v>
      </c>
      <c r="H55" s="2">
        <v>2</v>
      </c>
      <c r="I55" s="1">
        <v>0</v>
      </c>
      <c r="J55" s="3" t="s">
        <v>17</v>
      </c>
      <c r="K55" s="2" t="str">
        <f>J55*3690.00</f>
        <v>0</v>
      </c>
      <c r="L55" s="5"/>
    </row>
    <row r="56" spans="1:12" customHeight="1" ht="105" outlineLevel="4">
      <c r="A56" s="1"/>
      <c r="B56" s="1">
        <v>890065</v>
      </c>
      <c r="C56" s="1" t="s">
        <v>222</v>
      </c>
      <c r="D56" s="1" t="s">
        <v>223</v>
      </c>
      <c r="E56" s="2" t="s">
        <v>224</v>
      </c>
      <c r="F56" s="2" t="s">
        <v>225</v>
      </c>
      <c r="G56" s="2">
        <v>0</v>
      </c>
      <c r="H56" s="2">
        <v>2</v>
      </c>
      <c r="I56" s="1">
        <v>0</v>
      </c>
      <c r="J56" s="3" t="s">
        <v>17</v>
      </c>
      <c r="K56" s="2" t="str">
        <f>J56*4122.00</f>
        <v>0</v>
      </c>
      <c r="L56" s="5"/>
    </row>
    <row r="57" spans="1:12" customHeight="1" ht="105" outlineLevel="4">
      <c r="A57" s="1"/>
      <c r="B57" s="1">
        <v>890066</v>
      </c>
      <c r="C57" s="1" t="s">
        <v>226</v>
      </c>
      <c r="D57" s="1" t="s">
        <v>227</v>
      </c>
      <c r="E57" s="2" t="s">
        <v>228</v>
      </c>
      <c r="F57" s="2" t="s">
        <v>229</v>
      </c>
      <c r="G57" s="2">
        <v>0</v>
      </c>
      <c r="H57" s="2">
        <v>0</v>
      </c>
      <c r="I57" s="1">
        <v>0</v>
      </c>
      <c r="J57" s="3" t="s">
        <v>17</v>
      </c>
      <c r="K57" s="2" t="str">
        <f>J57*1606.00</f>
        <v>0</v>
      </c>
      <c r="L57" s="5"/>
    </row>
    <row r="58" spans="1:12" customHeight="1" ht="105" outlineLevel="4">
      <c r="A58" s="1"/>
      <c r="B58" s="1">
        <v>890067</v>
      </c>
      <c r="C58" s="1" t="s">
        <v>230</v>
      </c>
      <c r="D58" s="1" t="s">
        <v>231</v>
      </c>
      <c r="E58" s="2" t="s">
        <v>232</v>
      </c>
      <c r="F58" s="2" t="s">
        <v>233</v>
      </c>
      <c r="G58" s="2">
        <v>0</v>
      </c>
      <c r="H58" s="2">
        <v>3</v>
      </c>
      <c r="I58" s="1">
        <v>0</v>
      </c>
      <c r="J58" s="3" t="s">
        <v>17</v>
      </c>
      <c r="K58" s="2" t="str">
        <f>J58*1857.00</f>
        <v>0</v>
      </c>
      <c r="L58" s="5"/>
    </row>
    <row r="59" spans="1:12" customHeight="1" ht="105" outlineLevel="4">
      <c r="A59" s="1"/>
      <c r="B59" s="1">
        <v>890068</v>
      </c>
      <c r="C59" s="1" t="s">
        <v>234</v>
      </c>
      <c r="D59" s="1" t="s">
        <v>235</v>
      </c>
      <c r="E59" s="2" t="s">
        <v>236</v>
      </c>
      <c r="F59" s="2" t="s">
        <v>237</v>
      </c>
      <c r="G59" s="2">
        <v>0</v>
      </c>
      <c r="H59" s="2">
        <v>0</v>
      </c>
      <c r="I59" s="1">
        <v>0</v>
      </c>
      <c r="J59" s="3" t="s">
        <v>17</v>
      </c>
      <c r="K59" s="2" t="str">
        <f>J59*2094.00</f>
        <v>0</v>
      </c>
      <c r="L59" s="5"/>
    </row>
    <row r="60" spans="1:12" customHeight="1" ht="105" outlineLevel="4">
      <c r="A60" s="1"/>
      <c r="B60" s="1">
        <v>890069</v>
      </c>
      <c r="C60" s="1" t="s">
        <v>238</v>
      </c>
      <c r="D60" s="1" t="s">
        <v>239</v>
      </c>
      <c r="E60" s="2" t="s">
        <v>240</v>
      </c>
      <c r="F60" s="2" t="s">
        <v>241</v>
      </c>
      <c r="G60" s="2">
        <v>0</v>
      </c>
      <c r="H60" s="2">
        <v>0</v>
      </c>
      <c r="I60" s="1">
        <v>0</v>
      </c>
      <c r="J60" s="3" t="s">
        <v>17</v>
      </c>
      <c r="K60" s="2" t="str">
        <f>J60*2481.00</f>
        <v>0</v>
      </c>
      <c r="L60" s="5"/>
    </row>
    <row r="61" spans="1:12" customHeight="1" ht="105" outlineLevel="4">
      <c r="A61" s="1"/>
      <c r="B61" s="1">
        <v>890070</v>
      </c>
      <c r="C61" s="1" t="s">
        <v>242</v>
      </c>
      <c r="D61" s="1" t="s">
        <v>243</v>
      </c>
      <c r="E61" s="2" t="s">
        <v>244</v>
      </c>
      <c r="F61" s="2" t="s">
        <v>245</v>
      </c>
      <c r="G61" s="2">
        <v>0</v>
      </c>
      <c r="H61" s="2">
        <v>0</v>
      </c>
      <c r="I61" s="1">
        <v>0</v>
      </c>
      <c r="J61" s="3" t="s">
        <v>17</v>
      </c>
      <c r="K61" s="2" t="str">
        <f>J61*2684.00</f>
        <v>0</v>
      </c>
      <c r="L61" s="5"/>
    </row>
    <row r="62" spans="1:12" customHeight="1" ht="105" outlineLevel="4">
      <c r="A62" s="1"/>
      <c r="B62" s="1">
        <v>890071</v>
      </c>
      <c r="C62" s="1" t="s">
        <v>246</v>
      </c>
      <c r="D62" s="1" t="s">
        <v>247</v>
      </c>
      <c r="E62" s="2" t="s">
        <v>248</v>
      </c>
      <c r="F62" s="2" t="s">
        <v>249</v>
      </c>
      <c r="G62" s="2">
        <v>0</v>
      </c>
      <c r="H62" s="2">
        <v>0</v>
      </c>
      <c r="I62" s="1">
        <v>0</v>
      </c>
      <c r="J62" s="3" t="s">
        <v>17</v>
      </c>
      <c r="K62" s="2" t="str">
        <f>J62*3081.00</f>
        <v>0</v>
      </c>
      <c r="L62" s="5"/>
    </row>
    <row r="63" spans="1:12" customHeight="1" ht="105" outlineLevel="4">
      <c r="A63" s="1"/>
      <c r="B63" s="1">
        <v>890072</v>
      </c>
      <c r="C63" s="1" t="s">
        <v>250</v>
      </c>
      <c r="D63" s="1" t="s">
        <v>251</v>
      </c>
      <c r="E63" s="2" t="s">
        <v>252</v>
      </c>
      <c r="F63" s="2" t="s">
        <v>253</v>
      </c>
      <c r="G63" s="2">
        <v>0</v>
      </c>
      <c r="H63" s="2">
        <v>0</v>
      </c>
      <c r="I63" s="1">
        <v>0</v>
      </c>
      <c r="J63" s="3" t="s">
        <v>17</v>
      </c>
      <c r="K63" s="2" t="str">
        <f>J63*3413.00</f>
        <v>0</v>
      </c>
      <c r="L63" s="5"/>
    </row>
    <row r="64" spans="1:12" customHeight="1" ht="105" outlineLevel="4">
      <c r="A64" s="1"/>
      <c r="B64" s="1">
        <v>890073</v>
      </c>
      <c r="C64" s="1" t="s">
        <v>254</v>
      </c>
      <c r="D64" s="1" t="s">
        <v>255</v>
      </c>
      <c r="E64" s="2" t="s">
        <v>256</v>
      </c>
      <c r="F64" s="2" t="s">
        <v>257</v>
      </c>
      <c r="G64" s="2">
        <v>0</v>
      </c>
      <c r="H64" s="2" t="s">
        <v>38</v>
      </c>
      <c r="I64" s="1">
        <v>0</v>
      </c>
      <c r="J64" s="3" t="s">
        <v>17</v>
      </c>
      <c r="K64" s="2" t="str">
        <f>J64*3799.00</f>
        <v>0</v>
      </c>
      <c r="L64" s="5"/>
    </row>
    <row r="65" spans="1:12" customHeight="1" ht="105" outlineLevel="4">
      <c r="A65" s="1"/>
      <c r="B65" s="1">
        <v>890074</v>
      </c>
      <c r="C65" s="1" t="s">
        <v>258</v>
      </c>
      <c r="D65" s="1" t="s">
        <v>259</v>
      </c>
      <c r="E65" s="2" t="s">
        <v>260</v>
      </c>
      <c r="F65" s="2" t="s">
        <v>261</v>
      </c>
      <c r="G65" s="2">
        <v>0</v>
      </c>
      <c r="H65" s="2">
        <v>0</v>
      </c>
      <c r="I65" s="1">
        <v>0</v>
      </c>
      <c r="J65" s="3" t="s">
        <v>17</v>
      </c>
      <c r="K65" s="2" t="str">
        <f>J65*3966.00</f>
        <v>0</v>
      </c>
      <c r="L65" s="5"/>
    </row>
    <row r="66" spans="1:12" customHeight="1" ht="105" outlineLevel="4">
      <c r="A66" s="1"/>
      <c r="B66" s="1">
        <v>890075</v>
      </c>
      <c r="C66" s="1" t="s">
        <v>262</v>
      </c>
      <c r="D66" s="1" t="s">
        <v>263</v>
      </c>
      <c r="E66" s="2" t="s">
        <v>264</v>
      </c>
      <c r="F66" s="2" t="s">
        <v>265</v>
      </c>
      <c r="G66" s="2">
        <v>0</v>
      </c>
      <c r="H66" s="2">
        <v>2</v>
      </c>
      <c r="I66" s="1">
        <v>0</v>
      </c>
      <c r="J66" s="3" t="s">
        <v>17</v>
      </c>
      <c r="K66" s="2" t="str">
        <f>J66*4437.00</f>
        <v>0</v>
      </c>
      <c r="L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2026-04-19T07:37:45+03:00</dcterms:created>
  <dcterms:modified xsi:type="dcterms:W3CDTF">2026-04-19T07:37:45+03:00</dcterms:modified>
  <dc:title>Untitled Spreadsheet</dc:title>
  <dc:description/>
  <dc:subject/>
  <cp:keywords/>
  <cp:category/>
</cp:coreProperties>
</file>