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<sst xmlns="http://schemas.openxmlformats.org/spreadsheetml/2006/main" uniqueCount="152">
  <si>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</si>
  <si>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</si>
  <si>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</si>
  <si>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</si>
  <si>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</si>
  <si>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</si>
  <si>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</si>
  <si>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</si>
  <si>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</si>
  <si>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</si>
  <si>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электрического обогрева</t>
  </si>
  <si>
    <t>Кабель для обогрева трубопроводов</t>
  </si>
  <si>
    <t>Греющий кабель (готовые комплекты)</t>
  </si>
  <si>
    <t>Комплекты саморегулирующего греющего кабеля (В ТРУБУ) с евровилкой и герметичным вводом 1/2</t>
  </si>
  <si>
    <t>SLO-2100000</t>
  </si>
  <si>
    <t>Готовый комплект 1м  греющего кабеля 10Вт ТеплоPROвод  (в трубу)</t>
  </si>
  <si>
    <t>1 770.00 руб.</t>
  </si>
  <si>
    <t>&gt;25</t>
  </si>
  <si>
    <t>шт</t>
  </si>
  <si>
    <t>SLO-210001</t>
  </si>
  <si>
    <t>Готовый комплект 2м  греющего кабеля 10Вт ТеплоPROвод  (в трубу)</t>
  </si>
  <si>
    <t>2 040.00 руб.</t>
  </si>
  <si>
    <t>&gt;100</t>
  </si>
  <si>
    <t>SLO-210002</t>
  </si>
  <si>
    <t>Готовый комплект 3м  греющего кабеля 10Вт ТеплоPROвод  (в трубу)</t>
  </si>
  <si>
    <t>2 310.00 руб.</t>
  </si>
  <si>
    <t>SLO-210003</t>
  </si>
  <si>
    <t>Готовый комплект 4м  греющего кабеля 10Вт ТеплоPROвод  (в трубу)</t>
  </si>
  <si>
    <t>2 580.00 руб.</t>
  </si>
  <si>
    <t>SLO-210004</t>
  </si>
  <si>
    <t>Готовый комплект 5м  греющего кабеля 10Вт ТеплоPROвод  (в трубу)</t>
  </si>
  <si>
    <t>2 850.00 руб.</t>
  </si>
  <si>
    <t>SLO-210005</t>
  </si>
  <si>
    <t>Готовый комплект 6м  греющего кабеля 10Вт ТеплоPROвод  (в трубу)</t>
  </si>
  <si>
    <t>3 120.00 руб.</t>
  </si>
  <si>
    <t>&gt;50</t>
  </si>
  <si>
    <t>SLO-210006</t>
  </si>
  <si>
    <t>Готовый комплект 7м  греющего кабеля 10Вт ТеплоPROвод  (в трубу)</t>
  </si>
  <si>
    <t>3 390.00 руб.</t>
  </si>
  <si>
    <t>SLO-210007</t>
  </si>
  <si>
    <t>Готовый комплект 8м  греющего кабеля 10Вт ТеплоPROвод  (в трубу)</t>
  </si>
  <si>
    <t>3 660.00 руб.</t>
  </si>
  <si>
    <t>SLO-210008</t>
  </si>
  <si>
    <t>Готовый комплект 9м  греющего кабеля 10Вт ТеплоPROвод  (в трубу)</t>
  </si>
  <si>
    <t>3 930.00 руб.</t>
  </si>
  <si>
    <t>&gt;10</t>
  </si>
  <si>
    <t>SLO-210009</t>
  </si>
  <si>
    <t>Готовый комплект 10м  греющего кабеля 10Вт ТеплоPROвод  (в трубу)</t>
  </si>
  <si>
    <t>4 200.00 руб.</t>
  </si>
  <si>
    <t>SLO-210010</t>
  </si>
  <si>
    <t>Готовый комплект 11м  греющего кабеля 10Вт ТеплоPROвод  (в трубу)</t>
  </si>
  <si>
    <t>4 470.00 руб.</t>
  </si>
  <si>
    <t>SLO-210011</t>
  </si>
  <si>
    <t>Готовый комплект 12м  греющего кабеля 10Вт ТеплоPROвод  (в трубу)</t>
  </si>
  <si>
    <t>4 740.00 руб.</t>
  </si>
  <si>
    <t>SLO-210012</t>
  </si>
  <si>
    <t>Готовый комплект 13м  греющего кабеля 10Вт ТеплоPROвод  (в трубу)</t>
  </si>
  <si>
    <t>5 010.00 руб.</t>
  </si>
  <si>
    <t>SLO-210013</t>
  </si>
  <si>
    <t>Готовый комплект 14м  греющего кабеля 10Вт ТеплоPROвод  (в трубу)</t>
  </si>
  <si>
    <t>5 280.00 руб.</t>
  </si>
  <si>
    <t>SLO-210014</t>
  </si>
  <si>
    <t>Готовый комплект 15м  греющего кабеля 10Вт ТеплоPROвод  (в трубу)</t>
  </si>
  <si>
    <t>5 550.00 руб.</t>
  </si>
  <si>
    <t>SLO-210015</t>
  </si>
  <si>
    <t>Готовый комплект 16м  греющего кабеля 10Вт ТеплоPROвод  (в трубу)</t>
  </si>
  <si>
    <t>5 820.00 руб.</t>
  </si>
  <si>
    <t>SLO-210016</t>
  </si>
  <si>
    <t>Готовый комплект 17м  греющего кабеля 10Вт ТеплоPROвод  (в трубу)</t>
  </si>
  <si>
    <t>6 090.00 руб.</t>
  </si>
  <si>
    <t>SLO-210017</t>
  </si>
  <si>
    <t>Готовый комплект 18м  греющего кабеля 10Вт ТеплоPROвод  (в трубу)</t>
  </si>
  <si>
    <t>6 360.00 руб.</t>
  </si>
  <si>
    <t>SLO-210018</t>
  </si>
  <si>
    <t>Готовый комплект 19м  греющего кабеля 10Вт ТеплоPROвод  (в трубу)</t>
  </si>
  <si>
    <t>6 630.00 руб.</t>
  </si>
  <si>
    <t>SLO-210019</t>
  </si>
  <si>
    <t>Готовый комплект 20м  греющего кабеля 10Вт ТеплоPROвод  (в трубу)</t>
  </si>
  <si>
    <t>6 900.00 руб.</t>
  </si>
  <si>
    <t>SLO-210020</t>
  </si>
  <si>
    <t>Готовый комплект 25м  греющего кабеля 10Вт ТеплоPROвод  (в трубу)</t>
  </si>
  <si>
    <t>8 250.00 руб.</t>
  </si>
  <si>
    <t>SLO-210021</t>
  </si>
  <si>
    <t>Готовый комплект 30м  греющего кабеля 10Вт ТеплоPROвод  (в трубу)</t>
  </si>
  <si>
    <t>9 600.00 руб.</t>
  </si>
  <si>
    <t>Комплекты саморегулирующего греющего кабеля (НА ТРУБУ) с вилкой</t>
  </si>
  <si>
    <t>SLO-2200000</t>
  </si>
  <si>
    <t>Готовый комплект 1м  греющего кабеля 16Вт ТеплоPROвод  (на трубу под теплоизоляцию)</t>
  </si>
  <si>
    <t>1 280.00 руб.</t>
  </si>
  <si>
    <t>SLO-220001</t>
  </si>
  <si>
    <t>Готовый комплект 2м  греющего кабеля 16Вт ТеплоPROвод  (на трубу под теплоизоляцию)</t>
  </si>
  <si>
    <t>1 472.00 руб.</t>
  </si>
  <si>
    <t>SLO-220002</t>
  </si>
  <si>
    <t>Готовый комплект 3м  греющего кабеля 16Вт ТеплоPROвод  (на трубу под теплоизоляцию)</t>
  </si>
  <si>
    <t>1 664.00 руб.</t>
  </si>
  <si>
    <t>SLO-220003</t>
  </si>
  <si>
    <t>Готовый комплект 4м  греющего кабеля 16Вт ТеплоPROвод  (на трубу под теплоизоляцию)</t>
  </si>
  <si>
    <t>1 856.00 руб.</t>
  </si>
  <si>
    <t>SLO-220004</t>
  </si>
  <si>
    <t>Готовый комплект 5м  греющего кабеля 16Вт ТеплоPROвод  (на трубу под теплоизоляцию)</t>
  </si>
  <si>
    <t>2 048.00 руб.</t>
  </si>
  <si>
    <t>SLO-220005</t>
  </si>
  <si>
    <t>Готовый комплект 6м  греющего кабеля 16Вт ТеплоPROвод  (на трубу под теплоизоляцию)</t>
  </si>
  <si>
    <t>2 240.00 руб.</t>
  </si>
  <si>
    <t>SLO-220006</t>
  </si>
  <si>
    <t>Готовый комплект 7м  греющего кабеля 16Вт ТеплоPROвод  (на трубу под теплоизоляцию)</t>
  </si>
  <si>
    <t>2 432.00 руб.</t>
  </si>
  <si>
    <t>SLO-220007</t>
  </si>
  <si>
    <t>Готовый комплект 8м  греющего кабеля 16Вт ТеплоPROвод  (на трубу под теплоизоляцию)</t>
  </si>
  <si>
    <t>2 624.00 руб.</t>
  </si>
  <si>
    <t>SLO-220008</t>
  </si>
  <si>
    <t>Готовый комплект 9м  греющего кабеля 16Вт ТеплоPROвод  (на трубу под теплоизоляцию)</t>
  </si>
  <si>
    <t>2 816.00 руб.</t>
  </si>
  <si>
    <t>SLO-220009</t>
  </si>
  <si>
    <t>Готовый комплект 10м  греющего кабеля 16Вт ТеплоPROвод  (на трубу под теплоизоляцию)</t>
  </si>
  <si>
    <t>3 008.00 руб.</t>
  </si>
  <si>
    <t>SLO-220010</t>
  </si>
  <si>
    <t>Готовый комплект 11м  греющего кабеля 16Вт ТеплоPROвод  (на трубу под теплоизоляцию)</t>
  </si>
  <si>
    <t>3 200.00 руб.</t>
  </si>
  <si>
    <t>SLO-220011</t>
  </si>
  <si>
    <t>Готовый комплект 12м  греющего кабеля 16Вт ТеплоPROвод  (на трубу под теплоизоляцию)</t>
  </si>
  <si>
    <t>3 392.00 руб.</t>
  </si>
  <si>
    <t>SLO-220012</t>
  </si>
  <si>
    <t>Готовый комплект 13м  греющего кабеля 16Вт ТеплоPROвод  (на трубу под теплоизоляцию)</t>
  </si>
  <si>
    <t>3 584.00 руб.</t>
  </si>
  <si>
    <t>SLO-220013</t>
  </si>
  <si>
    <t>Готовый комплект 14м  греющего кабеля 16Вт ТеплоPROвод  (на трубу под теплоизоляцию)</t>
  </si>
  <si>
    <t>3 776.00 руб.</t>
  </si>
  <si>
    <t>SLO-220014</t>
  </si>
  <si>
    <t>Готовый комплект 15м  греющего кабеля 16Вт ТеплоPROвод  (на трубу под теплоизоляцию)</t>
  </si>
  <si>
    <t>3 968.00 руб.</t>
  </si>
  <si>
    <t>SLO-220015</t>
  </si>
  <si>
    <t>Готовый комплект 17м  греющего кабеля 16Вт ТеплоPROвод  (на трубу под теплоизоляцию)</t>
  </si>
  <si>
    <t>4 352.00 руб.</t>
  </si>
  <si>
    <t>SLO-220016</t>
  </si>
  <si>
    <t>Готовый комплект 16м  греющего кабеля 16Вт ТеплоPROвод  (на трубу под теплоизоляцию)</t>
  </si>
  <si>
    <t>4 160.00 руб.</t>
  </si>
  <si>
    <t>SLO-220017</t>
  </si>
  <si>
    <t>Готовый комплект 18м  греющего кабеля 16Вт ТеплоPROвод  (на трубу под теплоизоляцию)</t>
  </si>
  <si>
    <t>4 544.00 руб.</t>
  </si>
  <si>
    <t>SLO-220018</t>
  </si>
  <si>
    <t>Готовый комплект 19м  греющего кабеля 16Вт ТеплоPROвод  (на трубу под теплоизоляцию)</t>
  </si>
  <si>
    <t>4 736.00 руб.</t>
  </si>
  <si>
    <t>SLO-220019</t>
  </si>
  <si>
    <t>Готовый комплект 20м  греющего кабеля 16Вт ТеплоPROвод  (на трубу под теплоизоляцию)</t>
  </si>
  <si>
    <t>4 928.00 руб.</t>
  </si>
  <si>
    <t>SLO-220020</t>
  </si>
  <si>
    <t>Готовый комплект 25м  греющего кабеля 16Вт ТеплоPROвод  (на трубу под теплоизоляцию)</t>
  </si>
  <si>
    <t>5 888.00 руб.</t>
  </si>
  <si>
    <t>SLO-220021</t>
  </si>
  <si>
    <t>Готовый комплект 30м  греющего кабеля 16Вт ТеплоPROвод  (на трубу под теплоизоляцию)</t>
  </si>
  <si>
    <t>6 848.00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</si>
</sst>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e037d1e_7a50_11ed_a394_047c1617b143_19e968b5_793a_11f0_a79f_047c1617b1431.jpeg"/><Relationship Id="rId2" Type="http://schemas.openxmlformats.org/officeDocument/2006/relationships/image" Target="../media/5eb5c61a_7c9e_11ea_8111_003048fd731b_695f87e5_a59b_11ee_a526_047c1617b1432.jpeg"/><Relationship Id="rId3" Type="http://schemas.openxmlformats.org/officeDocument/2006/relationships/image" Target="../media/5eb5c61c_7c9e_11ea_8111_003048fd731b_695f87e9_a59b_11ee_a526_047c1617b1433.jpeg"/><Relationship Id="rId4" Type="http://schemas.openxmlformats.org/officeDocument/2006/relationships/image" Target="../media/5eb5c61e_7c9e_11ea_8111_003048fd731b_695f87ed_a59b_11ee_a526_047c1617b1434.jpeg"/><Relationship Id="rId5" Type="http://schemas.openxmlformats.org/officeDocument/2006/relationships/image" Target="../media/5eb5c620_7c9e_11ea_8111_003048fd731b_695f87f1_a59b_11ee_a526_047c1617b1435.jpeg"/><Relationship Id="rId6" Type="http://schemas.openxmlformats.org/officeDocument/2006/relationships/image" Target="../media/5eb5c622_7c9e_11ea_8111_003048fd731b_695f87f5_a59b_11ee_a526_047c1617b1436.jpeg"/><Relationship Id="rId7" Type="http://schemas.openxmlformats.org/officeDocument/2006/relationships/image" Target="../media/5eb5c624_7c9e_11ea_8111_003048fd731b_695f87f9_a59b_11ee_a526_047c1617b1437.jpeg"/><Relationship Id="rId8" Type="http://schemas.openxmlformats.org/officeDocument/2006/relationships/image" Target="../media/5eb5c626_7c9e_11ea_8111_003048fd731b_695f87fd_a59b_11ee_a526_047c1617b1438.jpeg"/><Relationship Id="rId9" Type="http://schemas.openxmlformats.org/officeDocument/2006/relationships/image" Target="../media/5eb5c628_7c9e_11ea_8111_003048fd731b_695f8801_a59b_11ee_a526_047c1617b1439.jpeg"/><Relationship Id="rId10" Type="http://schemas.openxmlformats.org/officeDocument/2006/relationships/image" Target="../media/5eb5c62a_7c9e_11ea_8111_003048fd731b_695f8805_a59b_11ee_a526_047c1617b14310.jpeg"/><Relationship Id="rId11" Type="http://schemas.openxmlformats.org/officeDocument/2006/relationships/image" Target="../media/5eb5c62c_7c9e_11ea_8111_003048fd731b_695f8809_a59b_11ee_a526_047c1617b14311.jpeg"/><Relationship Id="rId12" Type="http://schemas.openxmlformats.org/officeDocument/2006/relationships/image" Target="../media/5eb5c62e_7c9e_11ea_8111_003048fd731b_695f880d_a59b_11ee_a526_047c1617b14312.jpeg"/><Relationship Id="rId13" Type="http://schemas.openxmlformats.org/officeDocument/2006/relationships/image" Target="../media/5eb5c630_7c9e_11ea_8111_003048fd731b_695f8811_a59b_11ee_a526_047c1617b14313.jpeg"/><Relationship Id="rId14" Type="http://schemas.openxmlformats.org/officeDocument/2006/relationships/image" Target="../media/5eb5c632_7c9e_11ea_8111_003048fd731b_695f8815_a59b_11ee_a526_047c1617b14314.jpeg"/><Relationship Id="rId15" Type="http://schemas.openxmlformats.org/officeDocument/2006/relationships/image" Target="../media/5eb5c634_7c9e_11ea_8111_003048fd731b_695f8819_a59b_11ee_a526_047c1617b14315.jpeg"/><Relationship Id="rId16" Type="http://schemas.openxmlformats.org/officeDocument/2006/relationships/image" Target="../media/5eb5c636_7c9e_11ea_8111_003048fd731b_695f881d_a59b_11ee_a526_047c1617b14316.jpeg"/><Relationship Id="rId17" Type="http://schemas.openxmlformats.org/officeDocument/2006/relationships/image" Target="../media/5eb5c638_7c9e_11ea_8111_003048fd731b_695f8821_a59b_11ee_a526_047c1617b14317.jpeg"/><Relationship Id="rId18" Type="http://schemas.openxmlformats.org/officeDocument/2006/relationships/image" Target="../media/5eb5c63a_7c9e_11ea_8111_003048fd731b_695f8825_a59b_11ee_a526_047c1617b14318.jpeg"/><Relationship Id="rId19" Type="http://schemas.openxmlformats.org/officeDocument/2006/relationships/image" Target="../media/5eb5c63c_7c9e_11ea_8111_003048fd731b_695f8829_a59b_11ee_a526_047c1617b14319.jpeg"/><Relationship Id="rId20" Type="http://schemas.openxmlformats.org/officeDocument/2006/relationships/image" Target="../media/5eb5c63e_7c9e_11ea_8111_003048fd731b_695f882d_a59b_11ee_a526_047c1617b14320.jpeg"/><Relationship Id="rId21" Type="http://schemas.openxmlformats.org/officeDocument/2006/relationships/image" Target="../media/5eb5c640_7c9e_11ea_8111_003048fd731b_695f8831_a59b_11ee_a526_047c1617b14321.jpeg"/><Relationship Id="rId22" Type="http://schemas.openxmlformats.org/officeDocument/2006/relationships/image" Target="../media/5eb5c642_7c9e_11ea_8111_003048fd731b_695f8835_a59b_11ee_a526_047c1617b14322.jpeg"/><Relationship Id="rId23" Type="http://schemas.openxmlformats.org/officeDocument/2006/relationships/image" Target="../media/fa922b7c_70d3_11eb_8247_003048fd731b_19e968c0_793a_11f0_a79f_047c1617b14323.jpeg"/><Relationship Id="rId24" Type="http://schemas.openxmlformats.org/officeDocument/2006/relationships/image" Target="../media/5eb5c644_7c9e_11ea_8111_003048fd731b_19e968c3_793a_11f0_a79f_047c1617b14324.jpeg"/><Relationship Id="rId25" Type="http://schemas.openxmlformats.org/officeDocument/2006/relationships/image" Target="../media/5eb5c646_7c9e_11ea_8111_003048fd731b_19e968c5_793a_11f0_a79f_047c1617b14325.jpeg"/><Relationship Id="rId26" Type="http://schemas.openxmlformats.org/officeDocument/2006/relationships/image" Target="../media/5eb5c648_7c9e_11ea_8111_003048fd731b_19e968c6_793a_11f0_a79f_047c1617b14326.jpeg"/><Relationship Id="rId27" Type="http://schemas.openxmlformats.org/officeDocument/2006/relationships/image" Target="../media/5eb5c64a_7c9e_11ea_8111_003048fd731b_19e968c7_793a_11f0_a79f_047c1617b14327.jpeg"/><Relationship Id="rId28" Type="http://schemas.openxmlformats.org/officeDocument/2006/relationships/image" Target="../media/5eb5c64c_7c9e_11ea_8111_003048fd731b_19e968c8_793a_11f0_a79f_047c1617b14328.jpeg"/><Relationship Id="rId29" Type="http://schemas.openxmlformats.org/officeDocument/2006/relationships/image" Target="../media/5eb5c64e_7c9e_11ea_8111_003048fd731b_19e968c9_793a_11f0_a79f_047c1617b14329.jpeg"/><Relationship Id="rId30" Type="http://schemas.openxmlformats.org/officeDocument/2006/relationships/image" Target="../media/5eb5c650_7c9e_11ea_8111_003048fd731b_19e968ca_793a_11f0_a79f_047c1617b14330.jpeg"/><Relationship Id="rId31" Type="http://schemas.openxmlformats.org/officeDocument/2006/relationships/image" Target="../media/5eb5c652_7c9e_11ea_8111_003048fd731b_19e968cb_793a_11f0_a79f_047c1617b14331.jpeg"/><Relationship Id="rId32" Type="http://schemas.openxmlformats.org/officeDocument/2006/relationships/image" Target="../media/5eb5c654_7c9e_11ea_8111_003048fd731b_19e968b6_793a_11f0_a79f_047c1617b14332.jpeg"/><Relationship Id="rId33" Type="http://schemas.openxmlformats.org/officeDocument/2006/relationships/image" Target="../media/5eb5c656_7c9e_11ea_8111_003048fd731b_19e968b7_793a_11f0_a79f_047c1617b14333.jpeg"/><Relationship Id="rId34" Type="http://schemas.openxmlformats.org/officeDocument/2006/relationships/image" Target="../media/5eb5c658_7c9e_11ea_8111_003048fd731b_19e968b8_793a_11f0_a79f_047c1617b14334.jpeg"/><Relationship Id="rId35" Type="http://schemas.openxmlformats.org/officeDocument/2006/relationships/image" Target="../media/5eb5c65a_7c9e_11ea_8111_003048fd731b_19e968b9_793a_11f0_a79f_047c1617b14335.jpeg"/><Relationship Id="rId36" Type="http://schemas.openxmlformats.org/officeDocument/2006/relationships/image" Target="../media/5eb5c65c_7c9e_11ea_8111_003048fd731b_19e968ba_793a_11f0_a79f_047c1617b14336.jpeg"/><Relationship Id="rId37" Type="http://schemas.openxmlformats.org/officeDocument/2006/relationships/image" Target="../media/5eb5c65e_7c9e_11ea_8111_003048fd731b_19e968bb_793a_11f0_a79f_047c1617b14337.jpeg"/><Relationship Id="rId38" Type="http://schemas.openxmlformats.org/officeDocument/2006/relationships/image" Target="../media/5eb5c660_7c9e_11ea_8111_003048fd731b_19e968bd_793a_11f0_a79f_047c1617b14338.jpeg"/><Relationship Id="rId39" Type="http://schemas.openxmlformats.org/officeDocument/2006/relationships/image" Target="../media/55747e7a_f98d_11eb_8307_003048fd731b_19e968bc_793a_11f0_a79f_047c1617b14339.jpeg"/><Relationship Id="rId40" Type="http://schemas.openxmlformats.org/officeDocument/2006/relationships/image" Target="../media/55747e7c_f98d_11eb_8307_003048fd731b_19e968be_793a_11f0_a79f_047c1617b14340.jpeg"/><Relationship Id="rId41" Type="http://schemas.openxmlformats.org/officeDocument/2006/relationships/image" Target="../media/55747e7e_f98d_11eb_8307_003048fd731b_19e968bf_793a_11f0_a79f_047c1617b14341.jpeg"/><Relationship Id="rId42" Type="http://schemas.openxmlformats.org/officeDocument/2006/relationships/image" Target="../media/55747e80_f98d_11eb_8307_003048fd731b_19e968c1_793a_11f0_a79f_047c1617b14342.jpeg"/><Relationship Id="rId43" Type="http://schemas.openxmlformats.org/officeDocument/2006/relationships/image" Target="../media/55747e82_f98d_11eb_8307_003048fd731b_19e968c2_793a_11f0_a79f_047c1617b14343.jpeg"/><Relationship Id="rId44" Type="http://schemas.openxmlformats.org/officeDocument/2006/relationships/image" Target="../media/55747e84_f98d_11eb_8307_003048fd731b_19e968c4_793a_11f0_a79f_047c1617b1434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871936</v>
      </c>
      <c r="C6" s="1" t="s">
        <v>14</v>
      </c>
      <c r="D6" s="1"/>
      <c r="E6" s="2" t="s">
        <v>15</v>
      </c>
      <c r="F6" s="2" t="s">
        <v>16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J6*1770.00</f>
        <v>0</v>
      </c>
      <c r="L6" s="5"/>
    </row>
    <row r="7" spans="1:12" customHeight="1" ht="105" outlineLevel="5">
      <c r="A7" s="1"/>
      <c r="B7" s="1">
        <v>826619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18</v>
      </c>
      <c r="K7" s="2" t="str">
        <f>J7*2040.00</f>
        <v>0</v>
      </c>
      <c r="L7" s="5"/>
    </row>
    <row r="8" spans="1:12" customHeight="1" ht="105" outlineLevel="5">
      <c r="A8" s="1"/>
      <c r="B8" s="1">
        <v>826620</v>
      </c>
      <c r="C8" s="1" t="s">
        <v>23</v>
      </c>
      <c r="D8" s="1"/>
      <c r="E8" s="2" t="s">
        <v>24</v>
      </c>
      <c r="F8" s="2" t="s">
        <v>25</v>
      </c>
      <c r="G8" s="2" t="s">
        <v>22</v>
      </c>
      <c r="H8" s="2">
        <v>0</v>
      </c>
      <c r="I8" s="1">
        <v>0</v>
      </c>
      <c r="J8" s="3" t="s">
        <v>18</v>
      </c>
      <c r="K8" s="2" t="str">
        <f>J8*2310.00</f>
        <v>0</v>
      </c>
      <c r="L8" s="5"/>
    </row>
    <row r="9" spans="1:12" customHeight="1" ht="105" outlineLevel="5">
      <c r="A9" s="1"/>
      <c r="B9" s="1">
        <v>826621</v>
      </c>
      <c r="C9" s="1" t="s">
        <v>26</v>
      </c>
      <c r="D9" s="1"/>
      <c r="E9" s="2" t="s">
        <v>27</v>
      </c>
      <c r="F9" s="2" t="s">
        <v>28</v>
      </c>
      <c r="G9" s="2" t="s">
        <v>22</v>
      </c>
      <c r="H9" s="2">
        <v>0</v>
      </c>
      <c r="I9" s="1">
        <v>0</v>
      </c>
      <c r="J9" s="3" t="s">
        <v>18</v>
      </c>
      <c r="K9" s="2" t="str">
        <f>J9*2580.00</f>
        <v>0</v>
      </c>
      <c r="L9" s="5"/>
    </row>
    <row r="10" spans="1:12" customHeight="1" ht="105" outlineLevel="5">
      <c r="A10" s="1"/>
      <c r="B10" s="1">
        <v>826622</v>
      </c>
      <c r="C10" s="1" t="s">
        <v>29</v>
      </c>
      <c r="D10" s="1"/>
      <c r="E10" s="2" t="s">
        <v>30</v>
      </c>
      <c r="F10" s="2" t="s">
        <v>31</v>
      </c>
      <c r="G10" s="2" t="s">
        <v>22</v>
      </c>
      <c r="H10" s="2">
        <v>0</v>
      </c>
      <c r="I10" s="1">
        <v>0</v>
      </c>
      <c r="J10" s="3" t="s">
        <v>18</v>
      </c>
      <c r="K10" s="2" t="str">
        <f>J10*2850.00</f>
        <v>0</v>
      </c>
      <c r="L10" s="5"/>
    </row>
    <row r="11" spans="1:12" customHeight="1" ht="105" outlineLevel="5">
      <c r="A11" s="1"/>
      <c r="B11" s="1">
        <v>826623</v>
      </c>
      <c r="C11" s="1" t="s">
        <v>32</v>
      </c>
      <c r="D11" s="1"/>
      <c r="E11" s="2" t="s">
        <v>33</v>
      </c>
      <c r="F11" s="2" t="s">
        <v>34</v>
      </c>
      <c r="G11" s="2" t="s">
        <v>35</v>
      </c>
      <c r="H11" s="2">
        <v>0</v>
      </c>
      <c r="I11" s="1">
        <v>0</v>
      </c>
      <c r="J11" s="3" t="s">
        <v>18</v>
      </c>
      <c r="K11" s="2" t="str">
        <f>J11*3120.00</f>
        <v>0</v>
      </c>
      <c r="L11" s="5"/>
    </row>
    <row r="12" spans="1:12" customHeight="1" ht="105" outlineLevel="5">
      <c r="A12" s="1"/>
      <c r="B12" s="1">
        <v>826624</v>
      </c>
      <c r="C12" s="1" t="s">
        <v>36</v>
      </c>
      <c r="D12" s="1"/>
      <c r="E12" s="2" t="s">
        <v>37</v>
      </c>
      <c r="F12" s="2" t="s">
        <v>38</v>
      </c>
      <c r="G12" s="2">
        <v>9</v>
      </c>
      <c r="H12" s="2">
        <v>0</v>
      </c>
      <c r="I12" s="1">
        <v>0</v>
      </c>
      <c r="J12" s="3" t="s">
        <v>18</v>
      </c>
      <c r="K12" s="2" t="str">
        <f>J12*3390.00</f>
        <v>0</v>
      </c>
      <c r="L12" s="5"/>
    </row>
    <row r="13" spans="1:12" customHeight="1" ht="105" outlineLevel="5">
      <c r="A13" s="1"/>
      <c r="B13" s="1">
        <v>826625</v>
      </c>
      <c r="C13" s="1" t="s">
        <v>39</v>
      </c>
      <c r="D13" s="1"/>
      <c r="E13" s="2" t="s">
        <v>40</v>
      </c>
      <c r="F13" s="2" t="s">
        <v>41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J13*3660.00</f>
        <v>0</v>
      </c>
      <c r="L13" s="5"/>
    </row>
    <row r="14" spans="1:12" customHeight="1" ht="105" outlineLevel="5">
      <c r="A14" s="1"/>
      <c r="B14" s="1">
        <v>826626</v>
      </c>
      <c r="C14" s="1" t="s">
        <v>42</v>
      </c>
      <c r="D14" s="1"/>
      <c r="E14" s="2" t="s">
        <v>43</v>
      </c>
      <c r="F14" s="2" t="s">
        <v>44</v>
      </c>
      <c r="G14" s="2" t="s">
        <v>45</v>
      </c>
      <c r="H14" s="2">
        <v>0</v>
      </c>
      <c r="I14" s="1">
        <v>0</v>
      </c>
      <c r="J14" s="3" t="s">
        <v>18</v>
      </c>
      <c r="K14" s="2" t="str">
        <f>J14*3930.00</f>
        <v>0</v>
      </c>
      <c r="L14" s="5"/>
    </row>
    <row r="15" spans="1:12" customHeight="1" ht="105" outlineLevel="5">
      <c r="A15" s="1"/>
      <c r="B15" s="1">
        <v>826627</v>
      </c>
      <c r="C15" s="1" t="s">
        <v>46</v>
      </c>
      <c r="D15" s="1"/>
      <c r="E15" s="2" t="s">
        <v>47</v>
      </c>
      <c r="F15" s="2" t="s">
        <v>48</v>
      </c>
      <c r="G15" s="2" t="s">
        <v>45</v>
      </c>
      <c r="H15" s="2">
        <v>0</v>
      </c>
      <c r="I15" s="1">
        <v>0</v>
      </c>
      <c r="J15" s="3" t="s">
        <v>18</v>
      </c>
      <c r="K15" s="2" t="str">
        <f>J15*4200.00</f>
        <v>0</v>
      </c>
      <c r="L15" s="5"/>
    </row>
    <row r="16" spans="1:12" customHeight="1" ht="105" outlineLevel="5">
      <c r="A16" s="1"/>
      <c r="B16" s="1">
        <v>826628</v>
      </c>
      <c r="C16" s="1" t="s">
        <v>49</v>
      </c>
      <c r="D16" s="1"/>
      <c r="E16" s="2" t="s">
        <v>50</v>
      </c>
      <c r="F16" s="2" t="s">
        <v>51</v>
      </c>
      <c r="G16" s="2">
        <v>6</v>
      </c>
      <c r="H16" s="2">
        <v>0</v>
      </c>
      <c r="I16" s="1">
        <v>0</v>
      </c>
      <c r="J16" s="3" t="s">
        <v>18</v>
      </c>
      <c r="K16" s="2" t="str">
        <f>J16*4470.00</f>
        <v>0</v>
      </c>
      <c r="L16" s="5"/>
    </row>
    <row r="17" spans="1:12" customHeight="1" ht="105" outlineLevel="5">
      <c r="A17" s="1"/>
      <c r="B17" s="1">
        <v>826629</v>
      </c>
      <c r="C17" s="1" t="s">
        <v>52</v>
      </c>
      <c r="D17" s="1"/>
      <c r="E17" s="2" t="s">
        <v>53</v>
      </c>
      <c r="F17" s="2" t="s">
        <v>54</v>
      </c>
      <c r="G17" s="2">
        <v>9</v>
      </c>
      <c r="H17" s="2">
        <v>0</v>
      </c>
      <c r="I17" s="1">
        <v>0</v>
      </c>
      <c r="J17" s="3" t="s">
        <v>18</v>
      </c>
      <c r="K17" s="2" t="str">
        <f>J17*4740.00</f>
        <v>0</v>
      </c>
      <c r="L17" s="5"/>
    </row>
    <row r="18" spans="1:12" customHeight="1" ht="105" outlineLevel="5">
      <c r="A18" s="1"/>
      <c r="B18" s="1">
        <v>826630</v>
      </c>
      <c r="C18" s="1" t="s">
        <v>55</v>
      </c>
      <c r="D18" s="1"/>
      <c r="E18" s="2" t="s">
        <v>56</v>
      </c>
      <c r="F18" s="2" t="s">
        <v>57</v>
      </c>
      <c r="G18" s="2">
        <v>5</v>
      </c>
      <c r="H18" s="2">
        <v>0</v>
      </c>
      <c r="I18" s="1">
        <v>0</v>
      </c>
      <c r="J18" s="3" t="s">
        <v>18</v>
      </c>
      <c r="K18" s="2" t="str">
        <f>J18*5010.00</f>
        <v>0</v>
      </c>
      <c r="L18" s="5"/>
    </row>
    <row r="19" spans="1:12" customHeight="1" ht="105" outlineLevel="5">
      <c r="A19" s="1"/>
      <c r="B19" s="1">
        <v>826631</v>
      </c>
      <c r="C19" s="1" t="s">
        <v>58</v>
      </c>
      <c r="D19" s="1"/>
      <c r="E19" s="2" t="s">
        <v>59</v>
      </c>
      <c r="F19" s="2" t="s">
        <v>60</v>
      </c>
      <c r="G19" s="2">
        <v>9</v>
      </c>
      <c r="H19" s="2">
        <v>0</v>
      </c>
      <c r="I19" s="1">
        <v>0</v>
      </c>
      <c r="J19" s="3" t="s">
        <v>18</v>
      </c>
      <c r="K19" s="2" t="str">
        <f>J19*5280.00</f>
        <v>0</v>
      </c>
      <c r="L19" s="5"/>
    </row>
    <row r="20" spans="1:12" customHeight="1" ht="105" outlineLevel="5">
      <c r="A20" s="1"/>
      <c r="B20" s="1">
        <v>826632</v>
      </c>
      <c r="C20" s="1" t="s">
        <v>61</v>
      </c>
      <c r="D20" s="1"/>
      <c r="E20" s="2" t="s">
        <v>62</v>
      </c>
      <c r="F20" s="2" t="s">
        <v>63</v>
      </c>
      <c r="G20" s="2">
        <v>0</v>
      </c>
      <c r="H20" s="2">
        <v>0</v>
      </c>
      <c r="I20" s="1">
        <v>0</v>
      </c>
      <c r="J20" s="3" t="s">
        <v>18</v>
      </c>
      <c r="K20" s="2" t="str">
        <f>J20*5550.00</f>
        <v>0</v>
      </c>
      <c r="L20" s="5"/>
    </row>
    <row r="21" spans="1:12" customHeight="1" ht="105" outlineLevel="5">
      <c r="A21" s="1"/>
      <c r="B21" s="1">
        <v>826633</v>
      </c>
      <c r="C21" s="1" t="s">
        <v>64</v>
      </c>
      <c r="D21" s="1"/>
      <c r="E21" s="2" t="s">
        <v>65</v>
      </c>
      <c r="F21" s="2" t="s">
        <v>66</v>
      </c>
      <c r="G21" s="2">
        <v>2</v>
      </c>
      <c r="H21" s="2">
        <v>0</v>
      </c>
      <c r="I21" s="1">
        <v>0</v>
      </c>
      <c r="J21" s="3" t="s">
        <v>18</v>
      </c>
      <c r="K21" s="2" t="str">
        <f>J21*5820.00</f>
        <v>0</v>
      </c>
      <c r="L21" s="5"/>
    </row>
    <row r="22" spans="1:12" customHeight="1" ht="105" outlineLevel="5">
      <c r="A22" s="1"/>
      <c r="B22" s="1">
        <v>826634</v>
      </c>
      <c r="C22" s="1" t="s">
        <v>67</v>
      </c>
      <c r="D22" s="1"/>
      <c r="E22" s="2" t="s">
        <v>68</v>
      </c>
      <c r="F22" s="2" t="s">
        <v>69</v>
      </c>
      <c r="G22" s="2">
        <v>1</v>
      </c>
      <c r="H22" s="2">
        <v>0</v>
      </c>
      <c r="I22" s="1">
        <v>0</v>
      </c>
      <c r="J22" s="3" t="s">
        <v>18</v>
      </c>
      <c r="K22" s="2" t="str">
        <f>J22*6090.00</f>
        <v>0</v>
      </c>
      <c r="L22" s="5"/>
    </row>
    <row r="23" spans="1:12" customHeight="1" ht="105" outlineLevel="5">
      <c r="A23" s="1"/>
      <c r="B23" s="1">
        <v>826635</v>
      </c>
      <c r="C23" s="1" t="s">
        <v>70</v>
      </c>
      <c r="D23" s="1"/>
      <c r="E23" s="2" t="s">
        <v>71</v>
      </c>
      <c r="F23" s="2" t="s">
        <v>72</v>
      </c>
      <c r="G23" s="2">
        <v>3</v>
      </c>
      <c r="H23" s="2">
        <v>0</v>
      </c>
      <c r="I23" s="1">
        <v>0</v>
      </c>
      <c r="J23" s="3" t="s">
        <v>18</v>
      </c>
      <c r="K23" s="2" t="str">
        <f>J23*6360.00</f>
        <v>0</v>
      </c>
      <c r="L23" s="5"/>
    </row>
    <row r="24" spans="1:12" customHeight="1" ht="105" outlineLevel="5">
      <c r="A24" s="1"/>
      <c r="B24" s="1">
        <v>826636</v>
      </c>
      <c r="C24" s="1" t="s">
        <v>73</v>
      </c>
      <c r="D24" s="1"/>
      <c r="E24" s="2" t="s">
        <v>74</v>
      </c>
      <c r="F24" s="2" t="s">
        <v>75</v>
      </c>
      <c r="G24" s="2">
        <v>0</v>
      </c>
      <c r="H24" s="2">
        <v>0</v>
      </c>
      <c r="I24" s="1">
        <v>0</v>
      </c>
      <c r="J24" s="3" t="s">
        <v>18</v>
      </c>
      <c r="K24" s="2" t="str">
        <f>J24*6630.00</f>
        <v>0</v>
      </c>
      <c r="L24" s="5"/>
    </row>
    <row r="25" spans="1:12" customHeight="1" ht="105" outlineLevel="5">
      <c r="A25" s="1"/>
      <c r="B25" s="1">
        <v>826637</v>
      </c>
      <c r="C25" s="1" t="s">
        <v>76</v>
      </c>
      <c r="D25" s="1"/>
      <c r="E25" s="2" t="s">
        <v>77</v>
      </c>
      <c r="F25" s="2" t="s">
        <v>78</v>
      </c>
      <c r="G25" s="2">
        <v>4</v>
      </c>
      <c r="H25" s="2">
        <v>0</v>
      </c>
      <c r="I25" s="1">
        <v>0</v>
      </c>
      <c r="J25" s="3" t="s">
        <v>18</v>
      </c>
      <c r="K25" s="2" t="str">
        <f>J25*6900.00</f>
        <v>0</v>
      </c>
      <c r="L25" s="5"/>
    </row>
    <row r="26" spans="1:12" customHeight="1" ht="105" outlineLevel="5">
      <c r="A26" s="1"/>
      <c r="B26" s="1">
        <v>826638</v>
      </c>
      <c r="C26" s="1" t="s">
        <v>79</v>
      </c>
      <c r="D26" s="1"/>
      <c r="E26" s="2" t="s">
        <v>80</v>
      </c>
      <c r="F26" s="2" t="s">
        <v>81</v>
      </c>
      <c r="G26" s="2" t="s">
        <v>45</v>
      </c>
      <c r="H26" s="2">
        <v>0</v>
      </c>
      <c r="I26" s="1">
        <v>0</v>
      </c>
      <c r="J26" s="3" t="s">
        <v>18</v>
      </c>
      <c r="K26" s="2" t="str">
        <f>J26*8250.00</f>
        <v>0</v>
      </c>
      <c r="L26" s="5"/>
    </row>
    <row r="27" spans="1:12" customHeight="1" ht="105" outlineLevel="5">
      <c r="A27" s="1"/>
      <c r="B27" s="1">
        <v>826639</v>
      </c>
      <c r="C27" s="1" t="s">
        <v>82</v>
      </c>
      <c r="D27" s="1"/>
      <c r="E27" s="2" t="s">
        <v>83</v>
      </c>
      <c r="F27" s="2" t="s">
        <v>84</v>
      </c>
      <c r="G27" s="2">
        <v>3</v>
      </c>
      <c r="H27" s="2">
        <v>0</v>
      </c>
      <c r="I27" s="1">
        <v>0</v>
      </c>
      <c r="J27" s="3" t="s">
        <v>18</v>
      </c>
      <c r="K27" s="2" t="str">
        <f>J27*9600.00</f>
        <v>0</v>
      </c>
      <c r="L27" s="5"/>
    </row>
    <row r="28" spans="1:12" outlineLevel="3">
      <c r="A28" s="9" t="s">
        <v>85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</row>
    <row r="29" spans="1:12" customHeight="1" ht="105" outlineLevel="5">
      <c r="A29" s="1"/>
      <c r="B29" s="1">
        <v>831541</v>
      </c>
      <c r="C29" s="1" t="s">
        <v>86</v>
      </c>
      <c r="D29" s="1"/>
      <c r="E29" s="2" t="s">
        <v>87</v>
      </c>
      <c r="F29" s="2" t="s">
        <v>88</v>
      </c>
      <c r="G29" s="2" t="s">
        <v>45</v>
      </c>
      <c r="H29" s="2">
        <v>0</v>
      </c>
      <c r="I29" s="1">
        <v>0</v>
      </c>
      <c r="J29" s="3" t="s">
        <v>18</v>
      </c>
      <c r="K29" s="2" t="str">
        <f>J29*1280.00</f>
        <v>0</v>
      </c>
      <c r="L29" s="5"/>
    </row>
    <row r="30" spans="1:12" customHeight="1" ht="105" outlineLevel="5">
      <c r="A30" s="1"/>
      <c r="B30" s="1">
        <v>826640</v>
      </c>
      <c r="C30" s="1" t="s">
        <v>89</v>
      </c>
      <c r="D30" s="1"/>
      <c r="E30" s="2" t="s">
        <v>90</v>
      </c>
      <c r="F30" s="2" t="s">
        <v>91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J30*1472.00</f>
        <v>0</v>
      </c>
      <c r="L30" s="5"/>
    </row>
    <row r="31" spans="1:12" customHeight="1" ht="105" outlineLevel="5">
      <c r="A31" s="1"/>
      <c r="B31" s="1">
        <v>826641</v>
      </c>
      <c r="C31" s="1" t="s">
        <v>92</v>
      </c>
      <c r="D31" s="1"/>
      <c r="E31" s="2" t="s">
        <v>93</v>
      </c>
      <c r="F31" s="2" t="s">
        <v>94</v>
      </c>
      <c r="G31" s="2" t="s">
        <v>17</v>
      </c>
      <c r="H31" s="2">
        <v>0</v>
      </c>
      <c r="I31" s="1">
        <v>0</v>
      </c>
      <c r="J31" s="3" t="s">
        <v>18</v>
      </c>
      <c r="K31" s="2" t="str">
        <f>J31*1664.00</f>
        <v>0</v>
      </c>
      <c r="L31" s="5"/>
    </row>
    <row r="32" spans="1:12" customHeight="1" ht="105" outlineLevel="5">
      <c r="A32" s="1"/>
      <c r="B32" s="1">
        <v>826642</v>
      </c>
      <c r="C32" s="1" t="s">
        <v>95</v>
      </c>
      <c r="D32" s="1"/>
      <c r="E32" s="2" t="s">
        <v>96</v>
      </c>
      <c r="F32" s="2" t="s">
        <v>97</v>
      </c>
      <c r="G32" s="2" t="s">
        <v>17</v>
      </c>
      <c r="H32" s="2">
        <v>0</v>
      </c>
      <c r="I32" s="1">
        <v>0</v>
      </c>
      <c r="J32" s="3" t="s">
        <v>18</v>
      </c>
      <c r="K32" s="2" t="str">
        <f>J32*1856.00</f>
        <v>0</v>
      </c>
      <c r="L32" s="5"/>
    </row>
    <row r="33" spans="1:12" customHeight="1" ht="105" outlineLevel="5">
      <c r="A33" s="1"/>
      <c r="B33" s="1">
        <v>826643</v>
      </c>
      <c r="C33" s="1" t="s">
        <v>98</v>
      </c>
      <c r="D33" s="1"/>
      <c r="E33" s="2" t="s">
        <v>99</v>
      </c>
      <c r="F33" s="2" t="s">
        <v>100</v>
      </c>
      <c r="G33" s="2" t="s">
        <v>17</v>
      </c>
      <c r="H33" s="2">
        <v>0</v>
      </c>
      <c r="I33" s="1">
        <v>0</v>
      </c>
      <c r="J33" s="3" t="s">
        <v>18</v>
      </c>
      <c r="K33" s="2" t="str">
        <f>J33*2048.00</f>
        <v>0</v>
      </c>
      <c r="L33" s="5"/>
    </row>
    <row r="34" spans="1:12" customHeight="1" ht="105" outlineLevel="5">
      <c r="A34" s="1"/>
      <c r="B34" s="1">
        <v>826644</v>
      </c>
      <c r="C34" s="1" t="s">
        <v>101</v>
      </c>
      <c r="D34" s="1"/>
      <c r="E34" s="2" t="s">
        <v>102</v>
      </c>
      <c r="F34" s="2" t="s">
        <v>103</v>
      </c>
      <c r="G34" s="2" t="s">
        <v>45</v>
      </c>
      <c r="H34" s="2">
        <v>0</v>
      </c>
      <c r="I34" s="1">
        <v>0</v>
      </c>
      <c r="J34" s="3" t="s">
        <v>18</v>
      </c>
      <c r="K34" s="2" t="str">
        <f>J34*2240.00</f>
        <v>0</v>
      </c>
      <c r="L34" s="5"/>
    </row>
    <row r="35" spans="1:12" customHeight="1" ht="105" outlineLevel="5">
      <c r="A35" s="1"/>
      <c r="B35" s="1">
        <v>826645</v>
      </c>
      <c r="C35" s="1" t="s">
        <v>104</v>
      </c>
      <c r="D35" s="1"/>
      <c r="E35" s="2" t="s">
        <v>105</v>
      </c>
      <c r="F35" s="2" t="s">
        <v>106</v>
      </c>
      <c r="G35" s="2">
        <v>4</v>
      </c>
      <c r="H35" s="2">
        <v>0</v>
      </c>
      <c r="I35" s="1">
        <v>0</v>
      </c>
      <c r="J35" s="3" t="s">
        <v>18</v>
      </c>
      <c r="K35" s="2" t="str">
        <f>J35*2432.00</f>
        <v>0</v>
      </c>
      <c r="L35" s="5"/>
    </row>
    <row r="36" spans="1:12" customHeight="1" ht="105" outlineLevel="5">
      <c r="A36" s="1"/>
      <c r="B36" s="1">
        <v>826646</v>
      </c>
      <c r="C36" s="1" t="s">
        <v>107</v>
      </c>
      <c r="D36" s="1"/>
      <c r="E36" s="2" t="s">
        <v>108</v>
      </c>
      <c r="F36" s="2" t="s">
        <v>109</v>
      </c>
      <c r="G36" s="2">
        <v>9</v>
      </c>
      <c r="H36" s="2">
        <v>0</v>
      </c>
      <c r="I36" s="1">
        <v>0</v>
      </c>
      <c r="J36" s="3" t="s">
        <v>18</v>
      </c>
      <c r="K36" s="2" t="str">
        <f>J36*2624.00</f>
        <v>0</v>
      </c>
      <c r="L36" s="5"/>
    </row>
    <row r="37" spans="1:12" customHeight="1" ht="105" outlineLevel="5">
      <c r="A37" s="1"/>
      <c r="B37" s="1">
        <v>826647</v>
      </c>
      <c r="C37" s="1" t="s">
        <v>110</v>
      </c>
      <c r="D37" s="1"/>
      <c r="E37" s="2" t="s">
        <v>111</v>
      </c>
      <c r="F37" s="2" t="s">
        <v>112</v>
      </c>
      <c r="G37" s="2">
        <v>8</v>
      </c>
      <c r="H37" s="2">
        <v>0</v>
      </c>
      <c r="I37" s="1">
        <v>0</v>
      </c>
      <c r="J37" s="3" t="s">
        <v>18</v>
      </c>
      <c r="K37" s="2" t="str">
        <f>J37*2816.00</f>
        <v>0</v>
      </c>
      <c r="L37" s="5"/>
    </row>
    <row r="38" spans="1:12" customHeight="1" ht="105" outlineLevel="5">
      <c r="A38" s="1"/>
      <c r="B38" s="1">
        <v>826648</v>
      </c>
      <c r="C38" s="1" t="s">
        <v>113</v>
      </c>
      <c r="D38" s="1"/>
      <c r="E38" s="2" t="s">
        <v>114</v>
      </c>
      <c r="F38" s="2" t="s">
        <v>115</v>
      </c>
      <c r="G38" s="2" t="s">
        <v>45</v>
      </c>
      <c r="H38" s="2">
        <v>0</v>
      </c>
      <c r="I38" s="1">
        <v>0</v>
      </c>
      <c r="J38" s="3" t="s">
        <v>18</v>
      </c>
      <c r="K38" s="2" t="str">
        <f>J38*3008.00</f>
        <v>0</v>
      </c>
      <c r="L38" s="5"/>
    </row>
    <row r="39" spans="1:12" customHeight="1" ht="105" outlineLevel="5">
      <c r="A39" s="1"/>
      <c r="B39" s="1">
        <v>826649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18</v>
      </c>
      <c r="K39" s="2" t="str">
        <f>J39*3200.00</f>
        <v>0</v>
      </c>
      <c r="L39" s="5"/>
    </row>
    <row r="40" spans="1:12" customHeight="1" ht="105" outlineLevel="5">
      <c r="A40" s="1"/>
      <c r="B40" s="1">
        <v>826650</v>
      </c>
      <c r="C40" s="1" t="s">
        <v>119</v>
      </c>
      <c r="D40" s="1"/>
      <c r="E40" s="2" t="s">
        <v>120</v>
      </c>
      <c r="F40" s="2" t="s">
        <v>121</v>
      </c>
      <c r="G40" s="2">
        <v>3</v>
      </c>
      <c r="H40" s="2">
        <v>0</v>
      </c>
      <c r="I40" s="1">
        <v>0</v>
      </c>
      <c r="J40" s="3" t="s">
        <v>18</v>
      </c>
      <c r="K40" s="2" t="str">
        <f>J40*3392.00</f>
        <v>0</v>
      </c>
      <c r="L40" s="5"/>
    </row>
    <row r="41" spans="1:12" customHeight="1" ht="105" outlineLevel="5">
      <c r="A41" s="1"/>
      <c r="B41" s="1">
        <v>826651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18</v>
      </c>
      <c r="K41" s="2" t="str">
        <f>J41*3584.00</f>
        <v>0</v>
      </c>
      <c r="L41" s="5"/>
    </row>
    <row r="42" spans="1:12" customHeight="1" ht="105" outlineLevel="5">
      <c r="A42" s="1"/>
      <c r="B42" s="1">
        <v>826652</v>
      </c>
      <c r="C42" s="1" t="s">
        <v>125</v>
      </c>
      <c r="D42" s="1"/>
      <c r="E42" s="2" t="s">
        <v>126</v>
      </c>
      <c r="F42" s="2" t="s">
        <v>127</v>
      </c>
      <c r="G42" s="2">
        <v>6</v>
      </c>
      <c r="H42" s="2">
        <v>0</v>
      </c>
      <c r="I42" s="1">
        <v>0</v>
      </c>
      <c r="J42" s="3" t="s">
        <v>18</v>
      </c>
      <c r="K42" s="2" t="str">
        <f>J42*3776.00</f>
        <v>0</v>
      </c>
      <c r="L42" s="5"/>
    </row>
    <row r="43" spans="1:12" customHeight="1" ht="105" outlineLevel="5">
      <c r="A43" s="1"/>
      <c r="B43" s="1">
        <v>826653</v>
      </c>
      <c r="C43" s="1" t="s">
        <v>128</v>
      </c>
      <c r="D43" s="1"/>
      <c r="E43" s="2" t="s">
        <v>129</v>
      </c>
      <c r="F43" s="2" t="s">
        <v>130</v>
      </c>
      <c r="G43" s="2">
        <v>0</v>
      </c>
      <c r="H43" s="2">
        <v>0</v>
      </c>
      <c r="I43" s="1">
        <v>0</v>
      </c>
      <c r="J43" s="3" t="s">
        <v>18</v>
      </c>
      <c r="K43" s="2" t="str">
        <f>J43*3968.00</f>
        <v>0</v>
      </c>
      <c r="L43" s="5"/>
    </row>
    <row r="44" spans="1:12" customHeight="1" ht="105" outlineLevel="5">
      <c r="A44" s="1"/>
      <c r="B44" s="1">
        <v>826654</v>
      </c>
      <c r="C44" s="1" t="s">
        <v>131</v>
      </c>
      <c r="D44" s="1"/>
      <c r="E44" s="2" t="s">
        <v>132</v>
      </c>
      <c r="F44" s="2" t="s">
        <v>133</v>
      </c>
      <c r="G44" s="2">
        <v>0</v>
      </c>
      <c r="H44" s="2">
        <v>0</v>
      </c>
      <c r="I44" s="1">
        <v>0</v>
      </c>
      <c r="J44" s="3" t="s">
        <v>18</v>
      </c>
      <c r="K44" s="2" t="str">
        <f>J44*4352.00</f>
        <v>0</v>
      </c>
      <c r="L44" s="5"/>
    </row>
    <row r="45" spans="1:12" customHeight="1" ht="105" outlineLevel="5">
      <c r="A45" s="1"/>
      <c r="B45" s="1">
        <v>835394</v>
      </c>
      <c r="C45" s="1" t="s">
        <v>134</v>
      </c>
      <c r="D45" s="1"/>
      <c r="E45" s="2" t="s">
        <v>135</v>
      </c>
      <c r="F45" s="2" t="s">
        <v>136</v>
      </c>
      <c r="G45" s="2">
        <v>5</v>
      </c>
      <c r="H45" s="2">
        <v>0</v>
      </c>
      <c r="I45" s="1">
        <v>0</v>
      </c>
      <c r="J45" s="3" t="s">
        <v>18</v>
      </c>
      <c r="K45" s="2" t="str">
        <f>J45*4160.00</f>
        <v>0</v>
      </c>
      <c r="L45" s="5"/>
    </row>
    <row r="46" spans="1:12" customHeight="1" ht="105" outlineLevel="5">
      <c r="A46" s="1"/>
      <c r="B46" s="1">
        <v>835395</v>
      </c>
      <c r="C46" s="1" t="s">
        <v>137</v>
      </c>
      <c r="D46" s="1"/>
      <c r="E46" s="2" t="s">
        <v>138</v>
      </c>
      <c r="F46" s="2" t="s">
        <v>139</v>
      </c>
      <c r="G46" s="2">
        <v>6</v>
      </c>
      <c r="H46" s="2">
        <v>0</v>
      </c>
      <c r="I46" s="1">
        <v>0</v>
      </c>
      <c r="J46" s="3" t="s">
        <v>18</v>
      </c>
      <c r="K46" s="2" t="str">
        <f>J46*4544.00</f>
        <v>0</v>
      </c>
      <c r="L46" s="5"/>
    </row>
    <row r="47" spans="1:12" customHeight="1" ht="105" outlineLevel="5">
      <c r="A47" s="1"/>
      <c r="B47" s="1">
        <v>835396</v>
      </c>
      <c r="C47" s="1" t="s">
        <v>140</v>
      </c>
      <c r="D47" s="1"/>
      <c r="E47" s="2" t="s">
        <v>141</v>
      </c>
      <c r="F47" s="2" t="s">
        <v>142</v>
      </c>
      <c r="G47" s="2">
        <v>0</v>
      </c>
      <c r="H47" s="2">
        <v>0</v>
      </c>
      <c r="I47" s="1">
        <v>0</v>
      </c>
      <c r="J47" s="3" t="s">
        <v>18</v>
      </c>
      <c r="K47" s="2" t="str">
        <f>J47*4736.00</f>
        <v>0</v>
      </c>
      <c r="L47" s="5"/>
    </row>
    <row r="48" spans="1:12" customHeight="1" ht="105" outlineLevel="5">
      <c r="A48" s="1"/>
      <c r="B48" s="1">
        <v>835397</v>
      </c>
      <c r="C48" s="1" t="s">
        <v>143</v>
      </c>
      <c r="D48" s="1"/>
      <c r="E48" s="2" t="s">
        <v>144</v>
      </c>
      <c r="F48" s="2" t="s">
        <v>145</v>
      </c>
      <c r="G48" s="2">
        <v>7</v>
      </c>
      <c r="H48" s="2">
        <v>0</v>
      </c>
      <c r="I48" s="1">
        <v>0</v>
      </c>
      <c r="J48" s="3" t="s">
        <v>18</v>
      </c>
      <c r="K48" s="2" t="str">
        <f>J48*4928.00</f>
        <v>0</v>
      </c>
      <c r="L48" s="5"/>
    </row>
    <row r="49" spans="1:12" customHeight="1" ht="105" outlineLevel="5">
      <c r="A49" s="1"/>
      <c r="B49" s="1">
        <v>835398</v>
      </c>
      <c r="C49" s="1" t="s">
        <v>146</v>
      </c>
      <c r="D49" s="1"/>
      <c r="E49" s="2" t="s">
        <v>147</v>
      </c>
      <c r="F49" s="2" t="s">
        <v>148</v>
      </c>
      <c r="G49" s="2">
        <v>5</v>
      </c>
      <c r="H49" s="2">
        <v>0</v>
      </c>
      <c r="I49" s="1">
        <v>0</v>
      </c>
      <c r="J49" s="3" t="s">
        <v>18</v>
      </c>
      <c r="K49" s="2" t="str">
        <f>J49*5888.00</f>
        <v>0</v>
      </c>
      <c r="L49" s="5"/>
    </row>
    <row r="50" spans="1:12" customHeight="1" ht="105" outlineLevel="5">
      <c r="A50" s="1"/>
      <c r="B50" s="1">
        <v>835399</v>
      </c>
      <c r="C50" s="1" t="s">
        <v>149</v>
      </c>
      <c r="D50" s="1"/>
      <c r="E50" s="2" t="s">
        <v>150</v>
      </c>
      <c r="F50" s="2" t="s">
        <v>151</v>
      </c>
      <c r="G50" s="2">
        <v>7</v>
      </c>
      <c r="H50" s="2">
        <v>0</v>
      </c>
      <c r="I50" s="1">
        <v>0</v>
      </c>
      <c r="J50" s="3" t="s">
        <v>18</v>
      </c>
      <c r="K50" s="2" t="str">
        <f>J50*6848.00</f>
        <v>0</v>
      </c>
      <c r="L5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8:K2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2026-04-20T20:06:38+03:00</dcterms:created>
  <dcterms:modified xsi:type="dcterms:W3CDTF">2026-04-20T20:06:38+03:00</dcterms:modified>
  <dc:title>Untitled Spreadsheet</dc:title>
  <dc:description/>
  <dc:subject/>
  <cp:keywords/>
  <cp:category/>
</cp:coreProperties>
</file>