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<sst xmlns="http://schemas.openxmlformats.org/spreadsheetml/2006/main" uniqueCount="191">
  <si>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</si>
  <si>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</si>
  <si>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</si>
  <si>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</si>
  <si>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</si>
  <si>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</si>
  <si>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</si>
  <si>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</si>
  <si>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</si>
  <si>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</si>
  <si>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</si>
  <si>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Коллекторные группы в сборе</t>
  </si>
  <si>
    <t>Коллекторные группы ДЛЯ ТЕПЛОГО ПОЛА с расходомерами</t>
  </si>
  <si>
    <t>Коллекторные группы в сборе VIEIR С РАСХОДОМЕРАМИ (для теплого пола)</t>
  </si>
  <si>
    <t>STP-210001</t>
  </si>
  <si>
    <t>VR113-02A</t>
  </si>
  <si>
    <t>Коллекторная группа с расход. 2-вых  НЕРЖ. С ТРОЙНИКАМИ 1"x3/4" "ViEiR" (5/1шт)</t>
  </si>
  <si>
    <t>5 522.79 руб.</t>
  </si>
  <si>
    <t>шт</t>
  </si>
  <si>
    <t>STP-210002</t>
  </si>
  <si>
    <t>VR113-03A</t>
  </si>
  <si>
    <t>Коллекторная группа с расход. 3-вых  НЕРЖ. С ТРОЙНИКАМИ 1"x3/4" "ViEiR" (5/1шт)</t>
  </si>
  <si>
    <t>6 450.36 руб.</t>
  </si>
  <si>
    <t>STP-210003</t>
  </si>
  <si>
    <t>VR113-04A</t>
  </si>
  <si>
    <t>Коллекторная группа с расход. 4-вых  НЕРЖ. С ТРОЙНИКАМИ 1"x3/4" "ViEiR" (5/1шт)</t>
  </si>
  <si>
    <t>7 466.13 руб.</t>
  </si>
  <si>
    <t>STP-210004</t>
  </si>
  <si>
    <t>VR113-05A</t>
  </si>
  <si>
    <t>Коллекторная группа с расход. 5-вых  НЕРЖ. С ТРОЙНИКАМИ 1"x3/4" "ViEiR" (5/1шт)</t>
  </si>
  <si>
    <t>8 478.96 руб.</t>
  </si>
  <si>
    <t>STP-210005</t>
  </si>
  <si>
    <t>VR113-06A</t>
  </si>
  <si>
    <t>Коллекторная группа с расход. 6-вых  НЕРЖ. С ТРОЙНИКАМИ 1"x3/4" "ViEiR" (5/1шт)</t>
  </si>
  <si>
    <t>9 493.26 руб.</t>
  </si>
  <si>
    <t>STP-210006</t>
  </si>
  <si>
    <t>VR113-07A</t>
  </si>
  <si>
    <t>Коллекторная группа с расход. 7-вых  НЕРЖ. С ТРОЙНИКАМИ 1"x3/4" "ViEiR" (5/1шт)</t>
  </si>
  <si>
    <t>10 397.31 руб.</t>
  </si>
  <si>
    <t>STP-210007</t>
  </si>
  <si>
    <t>VR113-08A</t>
  </si>
  <si>
    <t>Коллекторная группа с расход. 8-вых  НЕРЖ. С ТРОЙНИКАМИ 1"x3/4" "ViEiR" (3/1шт)</t>
  </si>
  <si>
    <t>11 302.83 руб.</t>
  </si>
  <si>
    <t>STP-210008</t>
  </si>
  <si>
    <t>VR113-09A</t>
  </si>
  <si>
    <t>Коллекторная группа с расход. 9-вых  НЕРЖ. С ТРОЙНИКАМИ 1"x3/4" "ViEiR" (3/1шт)</t>
  </si>
  <si>
    <t>12 390.63 руб.</t>
  </si>
  <si>
    <t>STP-210009</t>
  </si>
  <si>
    <t>VR113-10A</t>
  </si>
  <si>
    <t>Коллекторная группа с расход. 10-вых  НЕРЖ. С ТРОЙНИКАМИ 1"x3/4" "ViEiR" (2/1шт)</t>
  </si>
  <si>
    <t>13 441.68 руб.</t>
  </si>
  <si>
    <t>STP-210010</t>
  </si>
  <si>
    <t>VR113-11A</t>
  </si>
  <si>
    <t>Коллекторная группа с расход. 11-вых  НЕРЖ. С ТРОЙНИКАМИ 1"x3/4" "ViEiR" (2/1шт)</t>
  </si>
  <si>
    <t>14 498.61 руб.</t>
  </si>
  <si>
    <t>STP-210011</t>
  </si>
  <si>
    <t>VR113-12A</t>
  </si>
  <si>
    <t>Коллекторная группа с расход. 12-вых  НЕРЖ. С ТРОЙНИКАМИ 1"x3/4" "ViEiR" (2/1шт)</t>
  </si>
  <si>
    <t>15 539.37 руб.</t>
  </si>
  <si>
    <t>VER-000524</t>
  </si>
  <si>
    <t>VR116-02A</t>
  </si>
  <si>
    <t>Распределительная группа с расход. 2-вых  НЕРЖ. БЕЗ КРАНОВ  1"x3/4" ViEiR (модель Oventrop) (5/1шт)</t>
  </si>
  <si>
    <t>4 946.55 руб.</t>
  </si>
  <si>
    <t>VER-000525</t>
  </si>
  <si>
    <t>VR116-03A</t>
  </si>
  <si>
    <t>Распределительная группа с расход. 3-вых  НЕРЖ. БЕЗ КРАНОВ  1"x3/4" ViEiR (модель Oventrop) (5/1шт)</t>
  </si>
  <si>
    <t>5 959.38 руб.</t>
  </si>
  <si>
    <t>VER-000526</t>
  </si>
  <si>
    <t>VR116-04A</t>
  </si>
  <si>
    <t>Распределительная группа с расход. 4-вых  НЕРЖ. БЕЗ КРАНОВ  1"x3/4" ViEiR (модель Oventrop) (5/1шт)</t>
  </si>
  <si>
    <t>6 900.18 руб.</t>
  </si>
  <si>
    <t>VER-000527</t>
  </si>
  <si>
    <t>VR116-05A</t>
  </si>
  <si>
    <t>Распределительная группа с расход. 5-вых  НЕРЖ. БЕЗ КРАНОВ  1"x3/4" ViEiR (модель Oventrop) (5/1шт)</t>
  </si>
  <si>
    <t>7 805.70 руб.</t>
  </si>
  <si>
    <t>VER-000528</t>
  </si>
  <si>
    <t>VR116-06A</t>
  </si>
  <si>
    <t>Распределительная группа с расход. 6-вых  НЕРЖ. БЕЗ КРАНОВ  1"x3/4" ViEiR (модель Oventrop) (5/1шт)</t>
  </si>
  <si>
    <t>8 687.70 руб.</t>
  </si>
  <si>
    <t>VER-000529</t>
  </si>
  <si>
    <t>VR116-07A</t>
  </si>
  <si>
    <t>Распределительная группа с расход. 7-вых  НЕРЖ. БЕЗ КРАНОВ  1"x3/4" ViEiR (модель Oventrop) (5/1шт)</t>
  </si>
  <si>
    <t>9 740.22 руб.</t>
  </si>
  <si>
    <t>VER-000530</t>
  </si>
  <si>
    <t>VR116-08A</t>
  </si>
  <si>
    <t>Распределительная группа с расход. 8-вых  НЕРЖ. БЕЗ КРАНОВ  1"x3/4" ViEiR (модель Oventrop) (3/1шт)</t>
  </si>
  <si>
    <t>10 647.21 руб.</t>
  </si>
  <si>
    <t>VER-000531</t>
  </si>
  <si>
    <t>VR116-09A</t>
  </si>
  <si>
    <t>Распределительная группа с расход. 9-вых  НЕРЖ. БЕЗ КРАНОВ  1"x3/4" ViEiR (модель Oventrop) (3/1шт)</t>
  </si>
  <si>
    <t>11 570.37 руб.</t>
  </si>
  <si>
    <t>VER-000532</t>
  </si>
  <si>
    <t>VR116-10A</t>
  </si>
  <si>
    <t>Распределительная группа с расход. 10-вых  НЕРЖ. БЕЗ КРАНОВ  1"x3/4" ViEiR (модель Oventrop) (2/1шт)</t>
  </si>
  <si>
    <t>12 643.47 руб.</t>
  </si>
  <si>
    <t>VER-000533</t>
  </si>
  <si>
    <t>VR116-11A</t>
  </si>
  <si>
    <t>Распределительная группа с расход. 11-вых  НЕРЖ. БЕЗ КРАНОВ  1"x3/4" ViEiR (модель Oventrop) (2/1шт)</t>
  </si>
  <si>
    <t>13 557.81 руб.</t>
  </si>
  <si>
    <t>VER-000534</t>
  </si>
  <si>
    <t>VR116-12A</t>
  </si>
  <si>
    <t>Распределительная группа с расход. 12-вых  НЕРЖ. БЕЗ КРАНОВ  1"x3/4" ViEiR (модель Oventrop) (2/1шт)</t>
  </si>
  <si>
    <t>14 470.68 руб.</t>
  </si>
  <si>
    <t>VER-000855</t>
  </si>
  <si>
    <t>VR119-02A</t>
  </si>
  <si>
    <t>Коллекторная группа из нерж. стали, квадратный корпус 1"x 2 вых. (5/1шт)</t>
  </si>
  <si>
    <t>4 652.55 руб.</t>
  </si>
  <si>
    <t>VER-000856</t>
  </si>
  <si>
    <t>VR119-03A</t>
  </si>
  <si>
    <t>Коллекторная группа из нерж. стали, квадратный корпус 1"x 3 вых. (5/1шт)</t>
  </si>
  <si>
    <t>5 490.45 руб.</t>
  </si>
  <si>
    <t>VER-000857</t>
  </si>
  <si>
    <t>VR119-04A</t>
  </si>
  <si>
    <t>Коллекторная группа из нерж. стали, квадратный корпус 1"x 4 вых. (5/1шт)</t>
  </si>
  <si>
    <t>6 542.97 руб.</t>
  </si>
  <si>
    <t>VER-000858</t>
  </si>
  <si>
    <t>VR119-05A</t>
  </si>
  <si>
    <t>Коллекторная группа из нерж. стали, квадратный корпус 1"x 5 вых. (5/1шт)</t>
  </si>
  <si>
    <t>7 398.51 руб.</t>
  </si>
  <si>
    <t>VER-000859</t>
  </si>
  <si>
    <t>VR119-06A</t>
  </si>
  <si>
    <t>Коллекторная группа из нерж. стали, квадратный корпус 1"x 6 вых. (5/1шт)</t>
  </si>
  <si>
    <t>8 258.46 руб.</t>
  </si>
  <si>
    <t>VER-000860</t>
  </si>
  <si>
    <t>VR119-07A</t>
  </si>
  <si>
    <t>Коллекторная группа из нерж. стали, квадратный корпус 1"x 7 вых. (5/1шт)</t>
  </si>
  <si>
    <t>9 116.94 руб.</t>
  </si>
  <si>
    <t>VER-000861</t>
  </si>
  <si>
    <t>VR119-08A</t>
  </si>
  <si>
    <t>Коллекторная группа из нерж. стали, квадратный корпус 1"x 8 вых. (3/1шт)</t>
  </si>
  <si>
    <t>9 984.24 руб.</t>
  </si>
  <si>
    <t>VER-000862</t>
  </si>
  <si>
    <t>VR119-09A</t>
  </si>
  <si>
    <t>Коллекторная группа из нерж. стали, квадратный корпус 1"x 9 вых. (3/1шт)</t>
  </si>
  <si>
    <t>11 113.20 руб.</t>
  </si>
  <si>
    <t>VER-000863</t>
  </si>
  <si>
    <t>VR119-10A</t>
  </si>
  <si>
    <t>Коллекторная группа из нерж. стали, квадратный корпус 1"x 10 вых. (2/1шт)</t>
  </si>
  <si>
    <t>11 995.20 руб.</t>
  </si>
  <si>
    <t>VER-000864</t>
  </si>
  <si>
    <t>VR119-11A</t>
  </si>
  <si>
    <t>Коллекторная группа из нерж. стали, квадратный корпус 1"x 11 вых. (2/1шт)</t>
  </si>
  <si>
    <t>12 869.85 руб.</t>
  </si>
  <si>
    <t>VER-000865</t>
  </si>
  <si>
    <t>VR119-12A</t>
  </si>
  <si>
    <t>Коллекторная группа из нерж. стали, квадратный корпус 1"x 12 вых. (2/1шт)</t>
  </si>
  <si>
    <t>13 756.26 руб.</t>
  </si>
  <si>
    <t>VER-001103</t>
  </si>
  <si>
    <t>VR123-02A</t>
  </si>
  <si>
    <t>Группа коллекторов с расходомерами, с воздухоотводчиками (без кранов)1"x3/4"-2вых. (5/1шт)</t>
  </si>
  <si>
    <t>4 523.19 руб.</t>
  </si>
  <si>
    <t>VER-001104</t>
  </si>
  <si>
    <t>VR123-03A</t>
  </si>
  <si>
    <t>Группа коллекторов с расходомерами, с воздухоотводчиками (без кранов)1"x3/4"-3вых. (5/1шт)</t>
  </si>
  <si>
    <t>5 402.25 руб.</t>
  </si>
  <si>
    <t>VER-001105</t>
  </si>
  <si>
    <t>VR123-04A</t>
  </si>
  <si>
    <t>Группа коллекторов с расходомерами, с воздухоотводчиками (без кранов)1"x3/4"-4вых. (5/1шт)</t>
  </si>
  <si>
    <t>6 265.14 руб.</t>
  </si>
  <si>
    <t>VER-001106</t>
  </si>
  <si>
    <t>VR123-05A</t>
  </si>
  <si>
    <t>Группа коллекторов с расходомерами, с воздухоотводчиками (без кранов)1"x3/4"-5вых. (5/1шт)</t>
  </si>
  <si>
    <t>7 128.03 руб.</t>
  </si>
  <si>
    <t>VER-001107</t>
  </si>
  <si>
    <t>VR123-06A</t>
  </si>
  <si>
    <t>Группа коллекторов с расходомерами, с воздухоотводчиками (без кранов)1"x3/4"-6вых. (5/1шт)</t>
  </si>
  <si>
    <t>7 996.80 руб.</t>
  </si>
  <si>
    <t>VER-001108</t>
  </si>
  <si>
    <t>VR123-07A</t>
  </si>
  <si>
    <t>Группа коллекторов с расходомерами, с воздухоотводчиками (без кранов)1"x3/4"-7вых. (3/1шт)</t>
  </si>
  <si>
    <t>8 871.45 руб.</t>
  </si>
  <si>
    <t>VER-001109</t>
  </si>
  <si>
    <t>VR123-08A</t>
  </si>
  <si>
    <t>Группа коллекторов с расходомерами, с воздухоотводчиками (без кранов)1"x3/4"-8вых. (3/1шт)</t>
  </si>
  <si>
    <t>9 732.87 руб.</t>
  </si>
  <si>
    <t>VER-001110</t>
  </si>
  <si>
    <t>VR123-09A</t>
  </si>
  <si>
    <t>Группа коллекторов с расходомерами, с воздухоотводчиками (без кранов)1"x3/4"-9вых. (2/1шт)</t>
  </si>
  <si>
    <t>10 610.46 руб.</t>
  </si>
  <si>
    <t>VER-001111</t>
  </si>
  <si>
    <t>VR123-10A</t>
  </si>
  <si>
    <t>Группа коллекторов с расходомерами, с воздухоотводчиками (без кранов)1"x3/4"-10вых. (2/1шт)</t>
  </si>
  <si>
    <t>11 473.35 руб.</t>
  </si>
  <si>
    <t>VER-001112</t>
  </si>
  <si>
    <t>VR123-11A</t>
  </si>
  <si>
    <t>Группа коллекторов с расходомерами, с воздухоотводчиками (без кранов)1"x3/4"-11вых. (2/1шт)</t>
  </si>
  <si>
    <t>12 340.65 руб.</t>
  </si>
  <si>
    <t>VER-001113</t>
  </si>
  <si>
    <t>VR123-12A</t>
  </si>
  <si>
    <t>Группа коллекторов с расходомерами, с воздухоотводчиками (без кранов)1"x3/4"-12вых. (2/1шт)</t>
  </si>
  <si>
    <t>13 207.95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</si>
</sst>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d4be8f_86a5_11e9_8101_003048fd731b_0794adbf_27b2_11ed_a30e_00259070b4871.jpeg"/><Relationship Id="rId2" Type="http://schemas.openxmlformats.org/officeDocument/2006/relationships/image" Target="../media/9ed4be91_86a5_11e9_8101_003048fd731b_0794adc0_27b2_11ed_a30e_00259070b4872.jpeg"/><Relationship Id="rId3" Type="http://schemas.openxmlformats.org/officeDocument/2006/relationships/image" Target="../media/9ed4be93_86a5_11e9_8101_003048fd731b_0794adc1_27b2_11ed_a30e_00259070b4873.jpeg"/><Relationship Id="rId4" Type="http://schemas.openxmlformats.org/officeDocument/2006/relationships/image" Target="../media/9ed4be95_86a5_11e9_8101_003048fd731b_0794adc2_27b2_11ed_a30e_00259070b4874.jpeg"/><Relationship Id="rId5" Type="http://schemas.openxmlformats.org/officeDocument/2006/relationships/image" Target="../media/9ed4be97_86a5_11e9_8101_003048fd731b_0794adc3_27b2_11ed_a30e_00259070b4875.jpeg"/><Relationship Id="rId6" Type="http://schemas.openxmlformats.org/officeDocument/2006/relationships/image" Target="../media/9ed4be99_86a5_11e9_8101_003048fd731b_0794adc4_27b2_11ed_a30e_00259070b4876.jpeg"/><Relationship Id="rId7" Type="http://schemas.openxmlformats.org/officeDocument/2006/relationships/image" Target="../media/9ed4be9b_86a5_11e9_8101_003048fd731b_0794adc5_27b2_11ed_a30e_00259070b4877.jpeg"/><Relationship Id="rId8" Type="http://schemas.openxmlformats.org/officeDocument/2006/relationships/image" Target="../media/9ed4be9d_86a5_11e9_8101_003048fd731b_0794adc6_27b2_11ed_a30e_00259070b4878.jpeg"/><Relationship Id="rId9" Type="http://schemas.openxmlformats.org/officeDocument/2006/relationships/image" Target="../media/9ed4be9f_86a5_11e9_8101_003048fd731b_0794adbc_27b2_11ed_a30e_00259070b4879.jpeg"/><Relationship Id="rId10" Type="http://schemas.openxmlformats.org/officeDocument/2006/relationships/image" Target="../media/9ed4bea1_86a5_11e9_8101_003048fd731b_0794adbd_27b2_11ed_a30e_00259070b48710.jpeg"/><Relationship Id="rId11" Type="http://schemas.openxmlformats.org/officeDocument/2006/relationships/image" Target="../media/9ed4bea3_86a5_11e9_8101_003048fd731b_0794adbe_27b2_11ed_a30e_00259070b48711.jpeg"/><Relationship Id="rId12" Type="http://schemas.openxmlformats.org/officeDocument/2006/relationships/image" Target="../media/bff2db43_403c_11ee_a4a3_047c1617b143_f50da9cb_c05b_11ee_a549_047c1617b14312.jpeg"/><Relationship Id="rId13" Type="http://schemas.openxmlformats.org/officeDocument/2006/relationships/image" Target="../media/bff2db45_403c_11ee_a4a3_047c1617b143_f50da9cc_c05b_11ee_a549_047c1617b14313.jpeg"/><Relationship Id="rId14" Type="http://schemas.openxmlformats.org/officeDocument/2006/relationships/image" Target="../media/bff2db47_403c_11ee_a4a3_047c1617b143_f50da9cd_c05b_11ee_a549_047c1617b14314.jpeg"/><Relationship Id="rId15" Type="http://schemas.openxmlformats.org/officeDocument/2006/relationships/image" Target="../media/bff2db49_403c_11ee_a4a3_047c1617b143_f50da9ce_c05b_11ee_a549_047c1617b14315.jpeg"/><Relationship Id="rId16" Type="http://schemas.openxmlformats.org/officeDocument/2006/relationships/image" Target="../media/bff2db4b_403c_11ee_a4a3_047c1617b143_f50da9cf_c05b_11ee_a549_047c1617b14316.jpeg"/><Relationship Id="rId17" Type="http://schemas.openxmlformats.org/officeDocument/2006/relationships/image" Target="../media/bff2db4d_403c_11ee_a4a3_047c1617b143_f50da9d0_c05b_11ee_a549_047c1617b14317.jpeg"/><Relationship Id="rId18" Type="http://schemas.openxmlformats.org/officeDocument/2006/relationships/image" Target="../media/bff2db4f_403c_11ee_a4a3_047c1617b143_f50da9d1_c05b_11ee_a549_047c1617b14318.jpeg"/><Relationship Id="rId19" Type="http://schemas.openxmlformats.org/officeDocument/2006/relationships/image" Target="../media/bff2db51_403c_11ee_a4a3_047c1617b143_f50da9d2_c05b_11ee_a549_047c1617b14319.jpeg"/><Relationship Id="rId20" Type="http://schemas.openxmlformats.org/officeDocument/2006/relationships/image" Target="../media/bff2db53_403c_11ee_a4a3_047c1617b143_f50da9d3_c05b_11ee_a549_047c1617b14320.jpeg"/><Relationship Id="rId21" Type="http://schemas.openxmlformats.org/officeDocument/2006/relationships/image" Target="../media/bff2db55_403c_11ee_a4a3_047c1617b143_f50da9d4_c05b_11ee_a549_047c1617b14321.jpeg"/><Relationship Id="rId22" Type="http://schemas.openxmlformats.org/officeDocument/2006/relationships/image" Target="../media/bff2db57_403c_11ee_a4a3_047c1617b143_f50da9d5_c05b_11ee_a549_047c1617b14322.jpeg"/><Relationship Id="rId23" Type="http://schemas.openxmlformats.org/officeDocument/2006/relationships/image" Target="../media/be281c7e_f776_11ee_a595_047c1617b143_14e1e0f3_f93d_11ef_a6ea_047c1617b14323.jpeg"/><Relationship Id="rId24" Type="http://schemas.openxmlformats.org/officeDocument/2006/relationships/image" Target="../media/be281c80_f776_11ee_a595_047c1617b143_14e1e0f6_f93d_11ef_a6ea_047c1617b14324.jpeg"/><Relationship Id="rId25" Type="http://schemas.openxmlformats.org/officeDocument/2006/relationships/image" Target="../media/be281c82_f776_11ee_a595_047c1617b143_14e1e0f9_f93d_11ef_a6ea_047c1617b14325.jpeg"/><Relationship Id="rId26" Type="http://schemas.openxmlformats.org/officeDocument/2006/relationships/image" Target="../media/be281c84_f776_11ee_a595_047c1617b143_14e1e0fc_f93d_11ef_a6ea_047c1617b14326.jpeg"/><Relationship Id="rId27" Type="http://schemas.openxmlformats.org/officeDocument/2006/relationships/image" Target="../media/be281c86_f776_11ee_a595_047c1617b143_14e1e0ff_f93d_11ef_a6ea_047c1617b14327.jpeg"/><Relationship Id="rId28" Type="http://schemas.openxmlformats.org/officeDocument/2006/relationships/image" Target="../media/be281c88_f776_11ee_a595_047c1617b143_14e1e102_f93d_11ef_a6ea_047c1617b14328.jpeg"/><Relationship Id="rId29" Type="http://schemas.openxmlformats.org/officeDocument/2006/relationships/image" Target="../media/be281c8a_f776_11ee_a595_047c1617b143_14e1e105_f93d_11ef_a6ea_047c1617b14329.jpeg"/><Relationship Id="rId30" Type="http://schemas.openxmlformats.org/officeDocument/2006/relationships/image" Target="../media/be281c8c_f776_11ee_a595_047c1617b143_14e1e108_f93d_11ef_a6ea_047c1617b14330.jpeg"/><Relationship Id="rId31" Type="http://schemas.openxmlformats.org/officeDocument/2006/relationships/image" Target="../media/be281c8e_f776_11ee_a595_047c1617b143_14e1e10b_f93d_11ef_a6ea_047c1617b14331.jpeg"/><Relationship Id="rId32" Type="http://schemas.openxmlformats.org/officeDocument/2006/relationships/image" Target="../media/be281c90_f776_11ee_a595_047c1617b143_14e1e10e_f93d_11ef_a6ea_047c1617b14332.jpeg"/><Relationship Id="rId33" Type="http://schemas.openxmlformats.org/officeDocument/2006/relationships/image" Target="../media/be281c92_f776_11ee_a595_047c1617b143_14e1e111_f93d_11ef_a6ea_047c1617b14333.jpeg"/><Relationship Id="rId34" Type="http://schemas.openxmlformats.org/officeDocument/2006/relationships/image" Target="../media/fa083beb_526f_11ef_a60b_047c1617b143_49c4af21_056a_11f0_a6fc_047c1617b14334.jpeg"/><Relationship Id="rId35" Type="http://schemas.openxmlformats.org/officeDocument/2006/relationships/image" Target="../media/fa083bed_526f_11ef_a60b_047c1617b143_49c4af22_056a_11f0_a6fc_047c1617b14335.jpeg"/><Relationship Id="rId36" Type="http://schemas.openxmlformats.org/officeDocument/2006/relationships/image" Target="../media/fa083bef_526f_11ef_a60b_047c1617b143_49c4af23_056a_11f0_a6fc_047c1617b14336.jpeg"/><Relationship Id="rId37" Type="http://schemas.openxmlformats.org/officeDocument/2006/relationships/image" Target="../media/fa083bf1_526f_11ef_a60b_047c1617b143_49c4af24_056a_11f0_a6fc_047c1617b14337.jpeg"/><Relationship Id="rId38" Type="http://schemas.openxmlformats.org/officeDocument/2006/relationships/image" Target="../media/fa083bf3_526f_11ef_a60b_047c1617b143_49c4af25_056a_11f0_a6fc_047c1617b14338.jpeg"/><Relationship Id="rId39" Type="http://schemas.openxmlformats.org/officeDocument/2006/relationships/image" Target="../media/fa083bf5_526f_11ef_a60b_047c1617b143_49c4af26_056a_11f0_a6fc_047c1617b14339.jpeg"/><Relationship Id="rId40" Type="http://schemas.openxmlformats.org/officeDocument/2006/relationships/image" Target="../media/fa083bf7_526f_11ef_a60b_047c1617b143_49c4af27_056a_11f0_a6fc_047c1617b14340.jpeg"/><Relationship Id="rId41" Type="http://schemas.openxmlformats.org/officeDocument/2006/relationships/image" Target="../media/fa083bf9_526f_11ef_a60b_047c1617b143_49c4af28_056a_11f0_a6fc_047c1617b14341.jpeg"/><Relationship Id="rId42" Type="http://schemas.openxmlformats.org/officeDocument/2006/relationships/image" Target="../media/fa083bfb_526f_11ef_a60b_047c1617b143_49c4af29_056a_11f0_a6fc_047c1617b14342.jpeg"/><Relationship Id="rId43" Type="http://schemas.openxmlformats.org/officeDocument/2006/relationships/image" Target="../media/fa083bfd_526f_11ef_a60b_047c1617b143_49c4af2a_056a_11f0_a6fc_047c1617b14343.jpeg"/><Relationship Id="rId44" Type="http://schemas.openxmlformats.org/officeDocument/2006/relationships/image" Target="../media/fa083bff_526f_11ef_a60b_047c1617b143_49c4af2b_056a_11f0_a6fc_047c1617b1434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819322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2</v>
      </c>
      <c r="H6" s="2">
        <v>0</v>
      </c>
      <c r="I6" s="1">
        <v>0</v>
      </c>
      <c r="J6" s="3" t="s">
        <v>18</v>
      </c>
      <c r="K6" s="2" t="str">
        <f>J6*5522.79</f>
        <v>0</v>
      </c>
      <c r="L6" s="5"/>
    </row>
    <row r="7" spans="1:12" customHeight="1" ht="105" outlineLevel="5">
      <c r="A7" s="1"/>
      <c r="B7" s="1">
        <v>819323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3</v>
      </c>
      <c r="H7" s="2">
        <v>0</v>
      </c>
      <c r="I7" s="1">
        <v>0</v>
      </c>
      <c r="J7" s="3" t="s">
        <v>18</v>
      </c>
      <c r="K7" s="2" t="str">
        <f>J7*6450.36</f>
        <v>0</v>
      </c>
      <c r="L7" s="5"/>
    </row>
    <row r="8" spans="1:12" customHeight="1" ht="105" outlineLevel="5">
      <c r="A8" s="1"/>
      <c r="B8" s="1">
        <v>819324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2</v>
      </c>
      <c r="H8" s="2">
        <v>0</v>
      </c>
      <c r="I8" s="1">
        <v>0</v>
      </c>
      <c r="J8" s="3" t="s">
        <v>18</v>
      </c>
      <c r="K8" s="2" t="str">
        <f>J8*7466.13</f>
        <v>0</v>
      </c>
      <c r="L8" s="5"/>
    </row>
    <row r="9" spans="1:12" customHeight="1" ht="105" outlineLevel="5">
      <c r="A9" s="1"/>
      <c r="B9" s="1">
        <v>819325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1</v>
      </c>
      <c r="H9" s="2">
        <v>0</v>
      </c>
      <c r="I9" s="1">
        <v>0</v>
      </c>
      <c r="J9" s="3" t="s">
        <v>18</v>
      </c>
      <c r="K9" s="2" t="str">
        <f>J9*8478.96</f>
        <v>0</v>
      </c>
      <c r="L9" s="5"/>
    </row>
    <row r="10" spans="1:12" customHeight="1" ht="105" outlineLevel="5">
      <c r="A10" s="1"/>
      <c r="B10" s="1">
        <v>819326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2</v>
      </c>
      <c r="H10" s="2">
        <v>0</v>
      </c>
      <c r="I10" s="1">
        <v>0</v>
      </c>
      <c r="J10" s="3" t="s">
        <v>18</v>
      </c>
      <c r="K10" s="2" t="str">
        <f>J10*9493.26</f>
        <v>0</v>
      </c>
      <c r="L10" s="5"/>
    </row>
    <row r="11" spans="1:12" customHeight="1" ht="105" outlineLevel="5">
      <c r="A11" s="1"/>
      <c r="B11" s="1">
        <v>819327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2</v>
      </c>
      <c r="H11" s="2">
        <v>0</v>
      </c>
      <c r="I11" s="1">
        <v>0</v>
      </c>
      <c r="J11" s="3" t="s">
        <v>18</v>
      </c>
      <c r="K11" s="2" t="str">
        <f>J11*10397.31</f>
        <v>0</v>
      </c>
      <c r="L11" s="5"/>
    </row>
    <row r="12" spans="1:12" customHeight="1" ht="105" outlineLevel="5">
      <c r="A12" s="1"/>
      <c r="B12" s="1">
        <v>819328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2</v>
      </c>
      <c r="H12" s="2">
        <v>0</v>
      </c>
      <c r="I12" s="1">
        <v>0</v>
      </c>
      <c r="J12" s="3" t="s">
        <v>18</v>
      </c>
      <c r="K12" s="2" t="str">
        <f>J12*11302.83</f>
        <v>0</v>
      </c>
      <c r="L12" s="5"/>
    </row>
    <row r="13" spans="1:12" customHeight="1" ht="105" outlineLevel="5">
      <c r="A13" s="1"/>
      <c r="B13" s="1">
        <v>819329</v>
      </c>
      <c r="C13" s="1" t="s">
        <v>43</v>
      </c>
      <c r="D13" s="1" t="s">
        <v>44</v>
      </c>
      <c r="E13" s="2" t="s">
        <v>45</v>
      </c>
      <c r="F13" s="2" t="s">
        <v>46</v>
      </c>
      <c r="G13" s="2">
        <v>2</v>
      </c>
      <c r="H13" s="2">
        <v>0</v>
      </c>
      <c r="I13" s="1">
        <v>0</v>
      </c>
      <c r="J13" s="3" t="s">
        <v>18</v>
      </c>
      <c r="K13" s="2" t="str">
        <f>J13*12390.63</f>
        <v>0</v>
      </c>
      <c r="L13" s="5"/>
    </row>
    <row r="14" spans="1:12" customHeight="1" ht="105" outlineLevel="5">
      <c r="A14" s="1"/>
      <c r="B14" s="1">
        <v>819330</v>
      </c>
      <c r="C14" s="1" t="s">
        <v>47</v>
      </c>
      <c r="D14" s="1" t="s">
        <v>48</v>
      </c>
      <c r="E14" s="2" t="s">
        <v>49</v>
      </c>
      <c r="F14" s="2" t="s">
        <v>50</v>
      </c>
      <c r="G14" s="2">
        <v>2</v>
      </c>
      <c r="H14" s="2">
        <v>0</v>
      </c>
      <c r="I14" s="1">
        <v>0</v>
      </c>
      <c r="J14" s="3" t="s">
        <v>18</v>
      </c>
      <c r="K14" s="2" t="str">
        <f>J14*13441.68</f>
        <v>0</v>
      </c>
      <c r="L14" s="5"/>
    </row>
    <row r="15" spans="1:12" customHeight="1" ht="105" outlineLevel="5">
      <c r="A15" s="1"/>
      <c r="B15" s="1">
        <v>819331</v>
      </c>
      <c r="C15" s="1" t="s">
        <v>51</v>
      </c>
      <c r="D15" s="1" t="s">
        <v>52</v>
      </c>
      <c r="E15" s="2" t="s">
        <v>53</v>
      </c>
      <c r="F15" s="2" t="s">
        <v>54</v>
      </c>
      <c r="G15" s="2">
        <v>3</v>
      </c>
      <c r="H15" s="2">
        <v>0</v>
      </c>
      <c r="I15" s="1">
        <v>0</v>
      </c>
      <c r="J15" s="3" t="s">
        <v>18</v>
      </c>
      <c r="K15" s="2" t="str">
        <f>J15*14498.61</f>
        <v>0</v>
      </c>
      <c r="L15" s="5"/>
    </row>
    <row r="16" spans="1:12" customHeight="1" ht="105" outlineLevel="5">
      <c r="A16" s="1"/>
      <c r="B16" s="1">
        <v>819332</v>
      </c>
      <c r="C16" s="1" t="s">
        <v>55</v>
      </c>
      <c r="D16" s="1" t="s">
        <v>56</v>
      </c>
      <c r="E16" s="2" t="s">
        <v>57</v>
      </c>
      <c r="F16" s="2" t="s">
        <v>58</v>
      </c>
      <c r="G16" s="2">
        <v>2</v>
      </c>
      <c r="H16" s="2">
        <v>0</v>
      </c>
      <c r="I16" s="1">
        <v>0</v>
      </c>
      <c r="J16" s="3" t="s">
        <v>18</v>
      </c>
      <c r="K16" s="2" t="str">
        <f>J16*15539.37</f>
        <v>0</v>
      </c>
      <c r="L16" s="5"/>
    </row>
    <row r="17" spans="1:12" customHeight="1" ht="105" outlineLevel="5">
      <c r="A17" s="1"/>
      <c r="B17" s="1">
        <v>879376</v>
      </c>
      <c r="C17" s="1" t="s">
        <v>59</v>
      </c>
      <c r="D17" s="1" t="s">
        <v>60</v>
      </c>
      <c r="E17" s="2" t="s">
        <v>61</v>
      </c>
      <c r="F17" s="2" t="s">
        <v>62</v>
      </c>
      <c r="G17" s="2">
        <v>2</v>
      </c>
      <c r="H17" s="2">
        <v>0</v>
      </c>
      <c r="I17" s="1">
        <v>0</v>
      </c>
      <c r="J17" s="3" t="s">
        <v>18</v>
      </c>
      <c r="K17" s="2" t="str">
        <f>J17*4946.55</f>
        <v>0</v>
      </c>
      <c r="L17" s="5"/>
    </row>
    <row r="18" spans="1:12" customHeight="1" ht="105" outlineLevel="5">
      <c r="A18" s="1"/>
      <c r="B18" s="1">
        <v>879377</v>
      </c>
      <c r="C18" s="1" t="s">
        <v>63</v>
      </c>
      <c r="D18" s="1" t="s">
        <v>64</v>
      </c>
      <c r="E18" s="2" t="s">
        <v>65</v>
      </c>
      <c r="F18" s="2" t="s">
        <v>66</v>
      </c>
      <c r="G18" s="2">
        <v>3</v>
      </c>
      <c r="H18" s="2">
        <v>0</v>
      </c>
      <c r="I18" s="1">
        <v>0</v>
      </c>
      <c r="J18" s="3" t="s">
        <v>18</v>
      </c>
      <c r="K18" s="2" t="str">
        <f>J18*5959.38</f>
        <v>0</v>
      </c>
      <c r="L18" s="5"/>
    </row>
    <row r="19" spans="1:12" customHeight="1" ht="105" outlineLevel="5">
      <c r="A19" s="1"/>
      <c r="B19" s="1">
        <v>879378</v>
      </c>
      <c r="C19" s="1" t="s">
        <v>67</v>
      </c>
      <c r="D19" s="1" t="s">
        <v>68</v>
      </c>
      <c r="E19" s="2" t="s">
        <v>69</v>
      </c>
      <c r="F19" s="2" t="s">
        <v>70</v>
      </c>
      <c r="G19" s="2">
        <v>5</v>
      </c>
      <c r="H19" s="2">
        <v>0</v>
      </c>
      <c r="I19" s="1">
        <v>0</v>
      </c>
      <c r="J19" s="3" t="s">
        <v>18</v>
      </c>
      <c r="K19" s="2" t="str">
        <f>J19*6900.18</f>
        <v>0</v>
      </c>
      <c r="L19" s="5"/>
    </row>
    <row r="20" spans="1:12" customHeight="1" ht="105" outlineLevel="5">
      <c r="A20" s="1"/>
      <c r="B20" s="1">
        <v>879379</v>
      </c>
      <c r="C20" s="1" t="s">
        <v>71</v>
      </c>
      <c r="D20" s="1" t="s">
        <v>72</v>
      </c>
      <c r="E20" s="2" t="s">
        <v>73</v>
      </c>
      <c r="F20" s="2" t="s">
        <v>74</v>
      </c>
      <c r="G20" s="2">
        <v>3</v>
      </c>
      <c r="H20" s="2">
        <v>0</v>
      </c>
      <c r="I20" s="1">
        <v>0</v>
      </c>
      <c r="J20" s="3" t="s">
        <v>18</v>
      </c>
      <c r="K20" s="2" t="str">
        <f>J20*7805.70</f>
        <v>0</v>
      </c>
      <c r="L20" s="5"/>
    </row>
    <row r="21" spans="1:12" customHeight="1" ht="105" outlineLevel="5">
      <c r="A21" s="1"/>
      <c r="B21" s="1">
        <v>879380</v>
      </c>
      <c r="C21" s="1" t="s">
        <v>75</v>
      </c>
      <c r="D21" s="1" t="s">
        <v>76</v>
      </c>
      <c r="E21" s="2" t="s">
        <v>77</v>
      </c>
      <c r="F21" s="2" t="s">
        <v>78</v>
      </c>
      <c r="G21" s="2">
        <v>3</v>
      </c>
      <c r="H21" s="2">
        <v>0</v>
      </c>
      <c r="I21" s="1">
        <v>0</v>
      </c>
      <c r="J21" s="3" t="s">
        <v>18</v>
      </c>
      <c r="K21" s="2" t="str">
        <f>J21*8687.70</f>
        <v>0</v>
      </c>
      <c r="L21" s="5"/>
    </row>
    <row r="22" spans="1:12" customHeight="1" ht="105" outlineLevel="5">
      <c r="A22" s="1"/>
      <c r="B22" s="1">
        <v>879381</v>
      </c>
      <c r="C22" s="1" t="s">
        <v>79</v>
      </c>
      <c r="D22" s="1" t="s">
        <v>80</v>
      </c>
      <c r="E22" s="2" t="s">
        <v>81</v>
      </c>
      <c r="F22" s="2" t="s">
        <v>82</v>
      </c>
      <c r="G22" s="2">
        <v>3</v>
      </c>
      <c r="H22" s="2">
        <v>0</v>
      </c>
      <c r="I22" s="1">
        <v>0</v>
      </c>
      <c r="J22" s="3" t="s">
        <v>18</v>
      </c>
      <c r="K22" s="2" t="str">
        <f>J22*9740.22</f>
        <v>0</v>
      </c>
      <c r="L22" s="5"/>
    </row>
    <row r="23" spans="1:12" customHeight="1" ht="105" outlineLevel="5">
      <c r="A23" s="1"/>
      <c r="B23" s="1">
        <v>879382</v>
      </c>
      <c r="C23" s="1" t="s">
        <v>83</v>
      </c>
      <c r="D23" s="1" t="s">
        <v>84</v>
      </c>
      <c r="E23" s="2" t="s">
        <v>85</v>
      </c>
      <c r="F23" s="2" t="s">
        <v>86</v>
      </c>
      <c r="G23" s="2">
        <v>2</v>
      </c>
      <c r="H23" s="2">
        <v>0</v>
      </c>
      <c r="I23" s="1">
        <v>0</v>
      </c>
      <c r="J23" s="3" t="s">
        <v>18</v>
      </c>
      <c r="K23" s="2" t="str">
        <f>J23*10647.21</f>
        <v>0</v>
      </c>
      <c r="L23" s="5"/>
    </row>
    <row r="24" spans="1:12" customHeight="1" ht="105" outlineLevel="5">
      <c r="A24" s="1"/>
      <c r="B24" s="1">
        <v>879383</v>
      </c>
      <c r="C24" s="1" t="s">
        <v>87</v>
      </c>
      <c r="D24" s="1" t="s">
        <v>88</v>
      </c>
      <c r="E24" s="2" t="s">
        <v>89</v>
      </c>
      <c r="F24" s="2" t="s">
        <v>90</v>
      </c>
      <c r="G24" s="2">
        <v>3</v>
      </c>
      <c r="H24" s="2">
        <v>0</v>
      </c>
      <c r="I24" s="1">
        <v>0</v>
      </c>
      <c r="J24" s="3" t="s">
        <v>18</v>
      </c>
      <c r="K24" s="2" t="str">
        <f>J24*11570.37</f>
        <v>0</v>
      </c>
      <c r="L24" s="5"/>
    </row>
    <row r="25" spans="1:12" customHeight="1" ht="105" outlineLevel="5">
      <c r="A25" s="1"/>
      <c r="B25" s="1">
        <v>879384</v>
      </c>
      <c r="C25" s="1" t="s">
        <v>91</v>
      </c>
      <c r="D25" s="1" t="s">
        <v>92</v>
      </c>
      <c r="E25" s="2" t="s">
        <v>93</v>
      </c>
      <c r="F25" s="2" t="s">
        <v>94</v>
      </c>
      <c r="G25" s="2">
        <v>3</v>
      </c>
      <c r="H25" s="2">
        <v>0</v>
      </c>
      <c r="I25" s="1">
        <v>0</v>
      </c>
      <c r="J25" s="3" t="s">
        <v>18</v>
      </c>
      <c r="K25" s="2" t="str">
        <f>J25*12643.47</f>
        <v>0</v>
      </c>
      <c r="L25" s="5"/>
    </row>
    <row r="26" spans="1:12" customHeight="1" ht="105" outlineLevel="5">
      <c r="A26" s="1"/>
      <c r="B26" s="1">
        <v>879385</v>
      </c>
      <c r="C26" s="1" t="s">
        <v>95</v>
      </c>
      <c r="D26" s="1" t="s">
        <v>96</v>
      </c>
      <c r="E26" s="2" t="s">
        <v>97</v>
      </c>
      <c r="F26" s="2" t="s">
        <v>98</v>
      </c>
      <c r="G26" s="2">
        <v>2</v>
      </c>
      <c r="H26" s="2">
        <v>0</v>
      </c>
      <c r="I26" s="1">
        <v>0</v>
      </c>
      <c r="J26" s="3" t="s">
        <v>18</v>
      </c>
      <c r="K26" s="2" t="str">
        <f>J26*13557.81</f>
        <v>0</v>
      </c>
      <c r="L26" s="5"/>
    </row>
    <row r="27" spans="1:12" customHeight="1" ht="105" outlineLevel="5">
      <c r="A27" s="1"/>
      <c r="B27" s="1">
        <v>879386</v>
      </c>
      <c r="C27" s="1" t="s">
        <v>99</v>
      </c>
      <c r="D27" s="1" t="s">
        <v>100</v>
      </c>
      <c r="E27" s="2" t="s">
        <v>101</v>
      </c>
      <c r="F27" s="2" t="s">
        <v>102</v>
      </c>
      <c r="G27" s="2">
        <v>2</v>
      </c>
      <c r="H27" s="2">
        <v>0</v>
      </c>
      <c r="I27" s="1">
        <v>0</v>
      </c>
      <c r="J27" s="3" t="s">
        <v>18</v>
      </c>
      <c r="K27" s="2" t="str">
        <f>J27*14470.68</f>
        <v>0</v>
      </c>
      <c r="L27" s="5"/>
    </row>
    <row r="28" spans="1:12" customHeight="1" ht="105" outlineLevel="5">
      <c r="A28" s="1"/>
      <c r="B28" s="1">
        <v>885807</v>
      </c>
      <c r="C28" s="1" t="s">
        <v>103</v>
      </c>
      <c r="D28" s="1" t="s">
        <v>104</v>
      </c>
      <c r="E28" s="2" t="s">
        <v>105</v>
      </c>
      <c r="F28" s="2" t="s">
        <v>106</v>
      </c>
      <c r="G28" s="2">
        <v>2</v>
      </c>
      <c r="H28" s="2">
        <v>0</v>
      </c>
      <c r="I28" s="1">
        <v>0</v>
      </c>
      <c r="J28" s="3" t="s">
        <v>18</v>
      </c>
      <c r="K28" s="2" t="str">
        <f>J28*4652.55</f>
        <v>0</v>
      </c>
      <c r="L28" s="5"/>
    </row>
    <row r="29" spans="1:12" customHeight="1" ht="105" outlineLevel="5">
      <c r="A29" s="1"/>
      <c r="B29" s="1">
        <v>885808</v>
      </c>
      <c r="C29" s="1" t="s">
        <v>107</v>
      </c>
      <c r="D29" s="1" t="s">
        <v>108</v>
      </c>
      <c r="E29" s="2" t="s">
        <v>109</v>
      </c>
      <c r="F29" s="2" t="s">
        <v>110</v>
      </c>
      <c r="G29" s="2">
        <v>0</v>
      </c>
      <c r="H29" s="2">
        <v>0</v>
      </c>
      <c r="I29" s="1">
        <v>0</v>
      </c>
      <c r="J29" s="3" t="s">
        <v>18</v>
      </c>
      <c r="K29" s="2" t="str">
        <f>J29*5490.45</f>
        <v>0</v>
      </c>
      <c r="L29" s="5"/>
    </row>
    <row r="30" spans="1:12" customHeight="1" ht="105" outlineLevel="5">
      <c r="A30" s="1"/>
      <c r="B30" s="1">
        <v>885809</v>
      </c>
      <c r="C30" s="1" t="s">
        <v>111</v>
      </c>
      <c r="D30" s="1" t="s">
        <v>112</v>
      </c>
      <c r="E30" s="2" t="s">
        <v>113</v>
      </c>
      <c r="F30" s="2" t="s">
        <v>114</v>
      </c>
      <c r="G30" s="2">
        <v>2</v>
      </c>
      <c r="H30" s="2">
        <v>0</v>
      </c>
      <c r="I30" s="1">
        <v>0</v>
      </c>
      <c r="J30" s="3" t="s">
        <v>18</v>
      </c>
      <c r="K30" s="2" t="str">
        <f>J30*6542.97</f>
        <v>0</v>
      </c>
      <c r="L30" s="5"/>
    </row>
    <row r="31" spans="1:12" customHeight="1" ht="105" outlineLevel="5">
      <c r="A31" s="1"/>
      <c r="B31" s="1">
        <v>885810</v>
      </c>
      <c r="C31" s="1" t="s">
        <v>115</v>
      </c>
      <c r="D31" s="1" t="s">
        <v>116</v>
      </c>
      <c r="E31" s="2" t="s">
        <v>117</v>
      </c>
      <c r="F31" s="2" t="s">
        <v>118</v>
      </c>
      <c r="G31" s="2">
        <v>1</v>
      </c>
      <c r="H31" s="2">
        <v>0</v>
      </c>
      <c r="I31" s="1">
        <v>0</v>
      </c>
      <c r="J31" s="3" t="s">
        <v>18</v>
      </c>
      <c r="K31" s="2" t="str">
        <f>J31*7398.51</f>
        <v>0</v>
      </c>
      <c r="L31" s="5"/>
    </row>
    <row r="32" spans="1:12" customHeight="1" ht="105" outlineLevel="5">
      <c r="A32" s="1"/>
      <c r="B32" s="1">
        <v>885811</v>
      </c>
      <c r="C32" s="1" t="s">
        <v>119</v>
      </c>
      <c r="D32" s="1" t="s">
        <v>120</v>
      </c>
      <c r="E32" s="2" t="s">
        <v>121</v>
      </c>
      <c r="F32" s="2" t="s">
        <v>122</v>
      </c>
      <c r="G32" s="2">
        <v>2</v>
      </c>
      <c r="H32" s="2">
        <v>0</v>
      </c>
      <c r="I32" s="1">
        <v>0</v>
      </c>
      <c r="J32" s="3" t="s">
        <v>18</v>
      </c>
      <c r="K32" s="2" t="str">
        <f>J32*8258.46</f>
        <v>0</v>
      </c>
      <c r="L32" s="5"/>
    </row>
    <row r="33" spans="1:12" customHeight="1" ht="105" outlineLevel="5">
      <c r="A33" s="1"/>
      <c r="B33" s="1">
        <v>885812</v>
      </c>
      <c r="C33" s="1" t="s">
        <v>123</v>
      </c>
      <c r="D33" s="1" t="s">
        <v>124</v>
      </c>
      <c r="E33" s="2" t="s">
        <v>125</v>
      </c>
      <c r="F33" s="2" t="s">
        <v>126</v>
      </c>
      <c r="G33" s="2">
        <v>2</v>
      </c>
      <c r="H33" s="2">
        <v>0</v>
      </c>
      <c r="I33" s="1">
        <v>0</v>
      </c>
      <c r="J33" s="3" t="s">
        <v>18</v>
      </c>
      <c r="K33" s="2" t="str">
        <f>J33*9116.94</f>
        <v>0</v>
      </c>
      <c r="L33" s="5"/>
    </row>
    <row r="34" spans="1:12" customHeight="1" ht="105" outlineLevel="5">
      <c r="A34" s="1"/>
      <c r="B34" s="1">
        <v>885813</v>
      </c>
      <c r="C34" s="1" t="s">
        <v>127</v>
      </c>
      <c r="D34" s="1" t="s">
        <v>128</v>
      </c>
      <c r="E34" s="2" t="s">
        <v>129</v>
      </c>
      <c r="F34" s="2" t="s">
        <v>130</v>
      </c>
      <c r="G34" s="2">
        <v>1</v>
      </c>
      <c r="H34" s="2">
        <v>0</v>
      </c>
      <c r="I34" s="1">
        <v>0</v>
      </c>
      <c r="J34" s="3" t="s">
        <v>18</v>
      </c>
      <c r="K34" s="2" t="str">
        <f>J34*9984.24</f>
        <v>0</v>
      </c>
      <c r="L34" s="5"/>
    </row>
    <row r="35" spans="1:12" customHeight="1" ht="105" outlineLevel="5">
      <c r="A35" s="1"/>
      <c r="B35" s="1">
        <v>885814</v>
      </c>
      <c r="C35" s="1" t="s">
        <v>131</v>
      </c>
      <c r="D35" s="1" t="s">
        <v>132</v>
      </c>
      <c r="E35" s="2" t="s">
        <v>133</v>
      </c>
      <c r="F35" s="2" t="s">
        <v>134</v>
      </c>
      <c r="G35" s="2">
        <v>2</v>
      </c>
      <c r="H35" s="2">
        <v>0</v>
      </c>
      <c r="I35" s="1">
        <v>0</v>
      </c>
      <c r="J35" s="3" t="s">
        <v>18</v>
      </c>
      <c r="K35" s="2" t="str">
        <f>J35*11113.20</f>
        <v>0</v>
      </c>
      <c r="L35" s="5"/>
    </row>
    <row r="36" spans="1:12" customHeight="1" ht="105" outlineLevel="5">
      <c r="A36" s="1"/>
      <c r="B36" s="1">
        <v>885815</v>
      </c>
      <c r="C36" s="1" t="s">
        <v>135</v>
      </c>
      <c r="D36" s="1" t="s">
        <v>136</v>
      </c>
      <c r="E36" s="2" t="s">
        <v>137</v>
      </c>
      <c r="F36" s="2" t="s">
        <v>138</v>
      </c>
      <c r="G36" s="2">
        <v>2</v>
      </c>
      <c r="H36" s="2">
        <v>0</v>
      </c>
      <c r="I36" s="1">
        <v>0</v>
      </c>
      <c r="J36" s="3" t="s">
        <v>18</v>
      </c>
      <c r="K36" s="2" t="str">
        <f>J36*11995.20</f>
        <v>0</v>
      </c>
      <c r="L36" s="5"/>
    </row>
    <row r="37" spans="1:12" customHeight="1" ht="105" outlineLevel="5">
      <c r="A37" s="1"/>
      <c r="B37" s="1">
        <v>885816</v>
      </c>
      <c r="C37" s="1" t="s">
        <v>139</v>
      </c>
      <c r="D37" s="1" t="s">
        <v>140</v>
      </c>
      <c r="E37" s="2" t="s">
        <v>141</v>
      </c>
      <c r="F37" s="2" t="s">
        <v>142</v>
      </c>
      <c r="G37" s="2">
        <v>2</v>
      </c>
      <c r="H37" s="2">
        <v>0</v>
      </c>
      <c r="I37" s="1">
        <v>0</v>
      </c>
      <c r="J37" s="3" t="s">
        <v>18</v>
      </c>
      <c r="K37" s="2" t="str">
        <f>J37*12869.85</f>
        <v>0</v>
      </c>
      <c r="L37" s="5"/>
    </row>
    <row r="38" spans="1:12" customHeight="1" ht="105" outlineLevel="5">
      <c r="A38" s="1"/>
      <c r="B38" s="1">
        <v>885817</v>
      </c>
      <c r="C38" s="1" t="s">
        <v>143</v>
      </c>
      <c r="D38" s="1" t="s">
        <v>144</v>
      </c>
      <c r="E38" s="2" t="s">
        <v>145</v>
      </c>
      <c r="F38" s="2" t="s">
        <v>146</v>
      </c>
      <c r="G38" s="2">
        <v>2</v>
      </c>
      <c r="H38" s="2">
        <v>0</v>
      </c>
      <c r="I38" s="1">
        <v>0</v>
      </c>
      <c r="J38" s="3" t="s">
        <v>18</v>
      </c>
      <c r="K38" s="2" t="str">
        <f>J38*13756.26</f>
        <v>0</v>
      </c>
      <c r="L38" s="5"/>
    </row>
    <row r="39" spans="1:12" customHeight="1" ht="105" outlineLevel="5">
      <c r="A39" s="1"/>
      <c r="B39" s="1">
        <v>885021</v>
      </c>
      <c r="C39" s="1" t="s">
        <v>147</v>
      </c>
      <c r="D39" s="1" t="s">
        <v>148</v>
      </c>
      <c r="E39" s="2" t="s">
        <v>149</v>
      </c>
      <c r="F39" s="2" t="s">
        <v>150</v>
      </c>
      <c r="G39" s="2">
        <v>2</v>
      </c>
      <c r="H39" s="2">
        <v>0</v>
      </c>
      <c r="I39" s="1">
        <v>0</v>
      </c>
      <c r="J39" s="3" t="s">
        <v>18</v>
      </c>
      <c r="K39" s="2" t="str">
        <f>J39*4523.19</f>
        <v>0</v>
      </c>
      <c r="L39" s="5"/>
    </row>
    <row r="40" spans="1:12" customHeight="1" ht="105" outlineLevel="5">
      <c r="A40" s="1"/>
      <c r="B40" s="1">
        <v>885022</v>
      </c>
      <c r="C40" s="1" t="s">
        <v>151</v>
      </c>
      <c r="D40" s="1" t="s">
        <v>152</v>
      </c>
      <c r="E40" s="2" t="s">
        <v>153</v>
      </c>
      <c r="F40" s="2" t="s">
        <v>154</v>
      </c>
      <c r="G40" s="2">
        <v>2</v>
      </c>
      <c r="H40" s="2">
        <v>0</v>
      </c>
      <c r="I40" s="1">
        <v>0</v>
      </c>
      <c r="J40" s="3" t="s">
        <v>18</v>
      </c>
      <c r="K40" s="2" t="str">
        <f>J40*5402.25</f>
        <v>0</v>
      </c>
      <c r="L40" s="5"/>
    </row>
    <row r="41" spans="1:12" customHeight="1" ht="105" outlineLevel="5">
      <c r="A41" s="1"/>
      <c r="B41" s="1">
        <v>885023</v>
      </c>
      <c r="C41" s="1" t="s">
        <v>155</v>
      </c>
      <c r="D41" s="1" t="s">
        <v>156</v>
      </c>
      <c r="E41" s="2" t="s">
        <v>157</v>
      </c>
      <c r="F41" s="2" t="s">
        <v>158</v>
      </c>
      <c r="G41" s="2">
        <v>3</v>
      </c>
      <c r="H41" s="2">
        <v>0</v>
      </c>
      <c r="I41" s="1">
        <v>0</v>
      </c>
      <c r="J41" s="3" t="s">
        <v>18</v>
      </c>
      <c r="K41" s="2" t="str">
        <f>J41*6265.14</f>
        <v>0</v>
      </c>
      <c r="L41" s="5"/>
    </row>
    <row r="42" spans="1:12" customHeight="1" ht="105" outlineLevel="5">
      <c r="A42" s="1"/>
      <c r="B42" s="1">
        <v>885024</v>
      </c>
      <c r="C42" s="1" t="s">
        <v>159</v>
      </c>
      <c r="D42" s="1" t="s">
        <v>160</v>
      </c>
      <c r="E42" s="2" t="s">
        <v>161</v>
      </c>
      <c r="F42" s="2" t="s">
        <v>162</v>
      </c>
      <c r="G42" s="2">
        <v>3</v>
      </c>
      <c r="H42" s="2">
        <v>0</v>
      </c>
      <c r="I42" s="1">
        <v>0</v>
      </c>
      <c r="J42" s="3" t="s">
        <v>18</v>
      </c>
      <c r="K42" s="2" t="str">
        <f>J42*7128.03</f>
        <v>0</v>
      </c>
      <c r="L42" s="5"/>
    </row>
    <row r="43" spans="1:12" customHeight="1" ht="105" outlineLevel="5">
      <c r="A43" s="1"/>
      <c r="B43" s="1">
        <v>885025</v>
      </c>
      <c r="C43" s="1" t="s">
        <v>163</v>
      </c>
      <c r="D43" s="1" t="s">
        <v>164</v>
      </c>
      <c r="E43" s="2" t="s">
        <v>165</v>
      </c>
      <c r="F43" s="2" t="s">
        <v>166</v>
      </c>
      <c r="G43" s="2">
        <v>2</v>
      </c>
      <c r="H43" s="2">
        <v>0</v>
      </c>
      <c r="I43" s="1">
        <v>0</v>
      </c>
      <c r="J43" s="3" t="s">
        <v>18</v>
      </c>
      <c r="K43" s="2" t="str">
        <f>J43*7996.80</f>
        <v>0</v>
      </c>
      <c r="L43" s="5"/>
    </row>
    <row r="44" spans="1:12" customHeight="1" ht="105" outlineLevel="5">
      <c r="A44" s="1"/>
      <c r="B44" s="1">
        <v>885026</v>
      </c>
      <c r="C44" s="1" t="s">
        <v>167</v>
      </c>
      <c r="D44" s="1" t="s">
        <v>168</v>
      </c>
      <c r="E44" s="2" t="s">
        <v>169</v>
      </c>
      <c r="F44" s="2" t="s">
        <v>170</v>
      </c>
      <c r="G44" s="2">
        <v>2</v>
      </c>
      <c r="H44" s="2">
        <v>0</v>
      </c>
      <c r="I44" s="1">
        <v>0</v>
      </c>
      <c r="J44" s="3" t="s">
        <v>18</v>
      </c>
      <c r="K44" s="2" t="str">
        <f>J44*8871.45</f>
        <v>0</v>
      </c>
      <c r="L44" s="5"/>
    </row>
    <row r="45" spans="1:12" customHeight="1" ht="105" outlineLevel="5">
      <c r="A45" s="1"/>
      <c r="B45" s="1">
        <v>885027</v>
      </c>
      <c r="C45" s="1" t="s">
        <v>171</v>
      </c>
      <c r="D45" s="1" t="s">
        <v>172</v>
      </c>
      <c r="E45" s="2" t="s">
        <v>173</v>
      </c>
      <c r="F45" s="2" t="s">
        <v>174</v>
      </c>
      <c r="G45" s="2">
        <v>2</v>
      </c>
      <c r="H45" s="2">
        <v>0</v>
      </c>
      <c r="I45" s="1">
        <v>0</v>
      </c>
      <c r="J45" s="3" t="s">
        <v>18</v>
      </c>
      <c r="K45" s="2" t="str">
        <f>J45*9732.87</f>
        <v>0</v>
      </c>
      <c r="L45" s="5"/>
    </row>
    <row r="46" spans="1:12" customHeight="1" ht="105" outlineLevel="5">
      <c r="A46" s="1"/>
      <c r="B46" s="1">
        <v>885028</v>
      </c>
      <c r="C46" s="1" t="s">
        <v>175</v>
      </c>
      <c r="D46" s="1" t="s">
        <v>176</v>
      </c>
      <c r="E46" s="2" t="s">
        <v>177</v>
      </c>
      <c r="F46" s="2" t="s">
        <v>178</v>
      </c>
      <c r="G46" s="2">
        <v>4</v>
      </c>
      <c r="H46" s="2">
        <v>0</v>
      </c>
      <c r="I46" s="1">
        <v>0</v>
      </c>
      <c r="J46" s="3" t="s">
        <v>18</v>
      </c>
      <c r="K46" s="2" t="str">
        <f>J46*10610.46</f>
        <v>0</v>
      </c>
      <c r="L46" s="5"/>
    </row>
    <row r="47" spans="1:12" customHeight="1" ht="105" outlineLevel="5">
      <c r="A47" s="1"/>
      <c r="B47" s="1">
        <v>883944</v>
      </c>
      <c r="C47" s="1" t="s">
        <v>179</v>
      </c>
      <c r="D47" s="1" t="s">
        <v>180</v>
      </c>
      <c r="E47" s="2" t="s">
        <v>181</v>
      </c>
      <c r="F47" s="2" t="s">
        <v>182</v>
      </c>
      <c r="G47" s="2">
        <v>3</v>
      </c>
      <c r="H47" s="2">
        <v>0</v>
      </c>
      <c r="I47" s="1">
        <v>0</v>
      </c>
      <c r="J47" s="3" t="s">
        <v>18</v>
      </c>
      <c r="K47" s="2" t="str">
        <f>J47*11473.35</f>
        <v>0</v>
      </c>
      <c r="L47" s="5"/>
    </row>
    <row r="48" spans="1:12" customHeight="1" ht="105" outlineLevel="5">
      <c r="A48" s="1"/>
      <c r="B48" s="1">
        <v>883945</v>
      </c>
      <c r="C48" s="1" t="s">
        <v>183</v>
      </c>
      <c r="D48" s="1" t="s">
        <v>184</v>
      </c>
      <c r="E48" s="2" t="s">
        <v>185</v>
      </c>
      <c r="F48" s="2" t="s">
        <v>186</v>
      </c>
      <c r="G48" s="2">
        <v>3</v>
      </c>
      <c r="H48" s="2">
        <v>0</v>
      </c>
      <c r="I48" s="1">
        <v>0</v>
      </c>
      <c r="J48" s="3" t="s">
        <v>18</v>
      </c>
      <c r="K48" s="2" t="str">
        <f>J48*12340.65</f>
        <v>0</v>
      </c>
      <c r="L48" s="5"/>
    </row>
    <row r="49" spans="1:12" customHeight="1" ht="105" outlineLevel="5">
      <c r="A49" s="1"/>
      <c r="B49" s="1">
        <v>885029</v>
      </c>
      <c r="C49" s="1" t="s">
        <v>187</v>
      </c>
      <c r="D49" s="1" t="s">
        <v>188</v>
      </c>
      <c r="E49" s="2" t="s">
        <v>189</v>
      </c>
      <c r="F49" s="2" t="s">
        <v>190</v>
      </c>
      <c r="G49" s="2">
        <v>1</v>
      </c>
      <c r="H49" s="2">
        <v>0</v>
      </c>
      <c r="I49" s="1">
        <v>0</v>
      </c>
      <c r="J49" s="3" t="s">
        <v>18</v>
      </c>
      <c r="K49" s="2" t="str">
        <f>J49*13207.95</f>
        <v>0</v>
      </c>
      <c r="L4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2026-07-27T12:56:08+03:00</dcterms:created>
  <dcterms:modified xsi:type="dcterms:W3CDTF">2026-07-27T12:56:08+03:00</dcterms:modified>
  <dc:title>Untitled Spreadsheet</dc:title>
  <dc:description/>
  <dc:subject/>
  <cp:keywords/>
  <cp:category/>
</cp:coreProperties>
</file>