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<sst xmlns="http://schemas.openxmlformats.org/spreadsheetml/2006/main" uniqueCount="151">
  <si>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</si>
  <si>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</si>
  <si>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</si>
  <si>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</si>
  <si>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</si>
  <si>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</si>
  <si>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</si>
  <si>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</si>
  <si>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</si>
  <si>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</si>
  <si>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КОТЛЫ и оборудование для котельных</t>
  </si>
  <si>
    <t>КОТЛЫ</t>
  </si>
  <si>
    <t>ГАЗОВЫЕ котлы</t>
  </si>
  <si>
    <t>Газовые котлы ARDERIA</t>
  </si>
  <si>
    <t>ARD-100108</t>
  </si>
  <si>
    <t>D10</t>
  </si>
  <si>
    <t>Котел газовый двухконтурный настенный ARDERIA 10КВт (раздельные т/о), закрытая к/с</t>
  </si>
  <si>
    <t>41 163.01 руб.</t>
  </si>
  <si>
    <t>шт</t>
  </si>
  <si>
    <t>ARD-100109</t>
  </si>
  <si>
    <t>D14</t>
  </si>
  <si>
    <t>Котел газовый двухконтурный настенный ARDERIA 14КВт (раздельные т/о), закрытая к/с</t>
  </si>
  <si>
    <t>41 282.50 руб.</t>
  </si>
  <si>
    <t>ARD-100110</t>
  </si>
  <si>
    <t>D16</t>
  </si>
  <si>
    <t>Котел газовый двухконтурный настенный ARDERIA 16КВт (раздельные т/о), закрытая к/с</t>
  </si>
  <si>
    <t>41 378.09 руб.</t>
  </si>
  <si>
    <t>ARD-100111</t>
  </si>
  <si>
    <t>D18</t>
  </si>
  <si>
    <t>Котел газовый двухконтурный настенный ARDERIA 18КВт (раздельные т/о), закрытая к/с</t>
  </si>
  <si>
    <t>41 485.63 руб.</t>
  </si>
  <si>
    <t>ARD-100112</t>
  </si>
  <si>
    <t>D24</t>
  </si>
  <si>
    <t>КОТЕЛ газовый двухконтурный настенный ARDERIA 24КВт (26,6/5,5 кВт) (раздельные т/о), закрытая к/с</t>
  </si>
  <si>
    <t>42 955.31 руб.</t>
  </si>
  <si>
    <t>ARD-100113</t>
  </si>
  <si>
    <t>D28</t>
  </si>
  <si>
    <t>Котел газовый двухконтурный настенный ARDERIA 28КВт (раздельные т/о), закрытая к/с</t>
  </si>
  <si>
    <t>51 677.80 руб.</t>
  </si>
  <si>
    <t>ARD-100114</t>
  </si>
  <si>
    <t>D32</t>
  </si>
  <si>
    <t>Котел газовый двухконтурный настенный ARDERIA 32КВт (раздельные т/о), закрытая к/с</t>
  </si>
  <si>
    <t>52 729.28 руб.</t>
  </si>
  <si>
    <t>ARD-100115</t>
  </si>
  <si>
    <t>D40</t>
  </si>
  <si>
    <t>Котел газовый двухконтурный настенный ARDERIA 40КВт (раздельные т/о), закрытая к/с</t>
  </si>
  <si>
    <t>58 261.50 руб.</t>
  </si>
  <si>
    <t>ARD-100116</t>
  </si>
  <si>
    <t>SB24</t>
  </si>
  <si>
    <t>КОТЕЛ газовый одноконтурный настенный ARDERIA 24КВт (26,6/5,5 кВт), 3-ход клапан, закрытая к/с</t>
  </si>
  <si>
    <t>42 417.62 руб.</t>
  </si>
  <si>
    <t>ARD-100117</t>
  </si>
  <si>
    <t>SB28</t>
  </si>
  <si>
    <t>Котел газовый одноконтурный настенный ARDERIA 28КВт, 3-ход клапан, закрытая к/с</t>
  </si>
  <si>
    <t>50 960.89 руб.</t>
  </si>
  <si>
    <t>ARD-100118</t>
  </si>
  <si>
    <t>SB32</t>
  </si>
  <si>
    <t>Котел газовый одноконтурный настенный ARDERIA 32КВт, 3-ход клапан, закрытая к/с</t>
  </si>
  <si>
    <t>52 012.36 руб.</t>
  </si>
  <si>
    <t>ARD-100119</t>
  </si>
  <si>
    <t>SB40</t>
  </si>
  <si>
    <t>Котел газовый одноконтурный настенный ARDERIA 40КВт, 3-ход клапан, закрытая к/с</t>
  </si>
  <si>
    <t>55 238.04 руб.</t>
  </si>
  <si>
    <t xml:space="preserve">Газовые котлы TERMICA </t>
  </si>
  <si>
    <t>TMC-100001</t>
  </si>
  <si>
    <t>GRATA 12F</t>
  </si>
  <si>
    <t>Газовый настенный двухконтурный котел TERMICA 12КВт</t>
  </si>
  <si>
    <t>55 213.09 руб.</t>
  </si>
  <si>
    <t>TMC-100002</t>
  </si>
  <si>
    <t>GRATA 18F</t>
  </si>
  <si>
    <t>Газовый настенный двухконтурный котел TERMICA 18КВт</t>
  </si>
  <si>
    <t>58 750.76 руб.</t>
  </si>
  <si>
    <t>TMC-100003</t>
  </si>
  <si>
    <t>GRATA 24F</t>
  </si>
  <si>
    <t>Газовый настенный двухконтурный котел TERMICA 24КВт</t>
  </si>
  <si>
    <t>60 264.24 руб.</t>
  </si>
  <si>
    <t>TMC-100004</t>
  </si>
  <si>
    <t>GRATA 32F</t>
  </si>
  <si>
    <t>Газовый настенный двухконтурный котел TERMICA 32КВт</t>
  </si>
  <si>
    <t>77 878.49 руб.</t>
  </si>
  <si>
    <t>TMC-100005</t>
  </si>
  <si>
    <t>GRATA 24SF</t>
  </si>
  <si>
    <t>Газовый настенный одноконтурный котел TERMICA 24КВт с трехход смес клапан</t>
  </si>
  <si>
    <t>59 062.83 руб.</t>
  </si>
  <si>
    <t>TMC-100006</t>
  </si>
  <si>
    <t>GRATA 32SF</t>
  </si>
  <si>
    <t>Газовый настенный одноконтурный котел TERMICA 32КВт с трехход смес клапан</t>
  </si>
  <si>
    <t>72 623.53 руб.</t>
  </si>
  <si>
    <t xml:space="preserve">Газовые котлы ARISTON </t>
  </si>
  <si>
    <t>KOK- 001002</t>
  </si>
  <si>
    <t>Котел газовый одноконтурный настенный Ariston 24КВт CLAS XC SYSTEM 24 FF NG, с 3-ход клапан, закр ка</t>
  </si>
  <si>
    <t>71 117.51 руб.</t>
  </si>
  <si>
    <t>KOK- 001003</t>
  </si>
  <si>
    <t>Котел газовый одноконтурный настенный Ariston 28КВт CLAS XC SYSTEM 28 FF NG, с 3-ход клапан, з/к</t>
  </si>
  <si>
    <t>78 710.70 руб.</t>
  </si>
  <si>
    <t>KOK- 001004</t>
  </si>
  <si>
    <t>Котел газовый одноконтурный настенный Ariston 32КВт CLAS XC SYSTEM 32 FF NG, с 3-ход клапан, закр ка</t>
  </si>
  <si>
    <t>83 095.39 руб.</t>
  </si>
  <si>
    <t>KOK- 001005</t>
  </si>
  <si>
    <t xml:space="preserve">Котел газовый конденсационный одноконтурный настенный Ariston 24КВт CLAS ONE SYSTEM 24 RDC, с 3-ход </t>
  </si>
  <si>
    <t>89 726.13 руб.</t>
  </si>
  <si>
    <t>KOK- 001006</t>
  </si>
  <si>
    <t xml:space="preserve">Котел газовый конденсационный одноконтурный настенный Ariston 30КВт CLAS ONE SYSTEM 30 RDC, с 3-ход </t>
  </si>
  <si>
    <t>0.00 руб.</t>
  </si>
  <si>
    <t>KOK- 001007</t>
  </si>
  <si>
    <t xml:space="preserve">Котел газовый конденсационный одноконтурный настенный Ariston 35КВт CLAS ONE SYSTEM 35 RDC, с 3-ход </t>
  </si>
  <si>
    <t>98 731.39 руб.</t>
  </si>
  <si>
    <t>KOK- 001008</t>
  </si>
  <si>
    <t>Котел газовый конденсационный одноконтурный настенный Ariston 24КВт GENUS ONE SYSTEM 24, с 3-ход, эн</t>
  </si>
  <si>
    <t>97 777.37 руб.</t>
  </si>
  <si>
    <t>KOK- 001009</t>
  </si>
  <si>
    <t>Котел газовый конденсационный одноконтурный настенный Ariston 30КВт GENUS ONE SYSTEM 30, с 3-ход, эн</t>
  </si>
  <si>
    <t>102 650.65 руб.</t>
  </si>
  <si>
    <t>KOK- 001010</t>
  </si>
  <si>
    <t>Котел газовый конденсационный одноконтурный настенный Ariston 35КВт GENUS ONE SYSTEM 35, с 3-ход, эн</t>
  </si>
  <si>
    <t>107 523.94 руб.</t>
  </si>
  <si>
    <t>KOK- 001011</t>
  </si>
  <si>
    <t>Котел газовый двухконтурный настенный Ariston 15КВт CARES XC 15 FF NG, раздельный т/о медь-нерж</t>
  </si>
  <si>
    <t>58 070.84 руб.</t>
  </si>
  <si>
    <t>KOK- 001012</t>
  </si>
  <si>
    <t>Котел газовый двухконтурный настенный Ariston 24КВт CARES XC 24 FF NG, раздельный т/о медь-нерж</t>
  </si>
  <si>
    <t>58 319.35 руб.</t>
  </si>
  <si>
    <t>KOK- 001013</t>
  </si>
  <si>
    <t>Котел газовый двухконтурный настенный Ariston 24КВт ALTEAS XC 24 FF NG, энергосбережение, WIFI, прем</t>
  </si>
  <si>
    <t>100 420.40 руб.</t>
  </si>
  <si>
    <t>KOK- 001014</t>
  </si>
  <si>
    <t>Котел газовый двухконтурный настенный Ariston 30КВт ALTEAS XC 30 FF NG, энергосбережение, WIFI, прем</t>
  </si>
  <si>
    <t>111 007.26 руб.</t>
  </si>
  <si>
    <t>KOK- 001015</t>
  </si>
  <si>
    <t>Котел газовый двухконтурный настенный Ariston 35КВт ALTEAS XC 35 FF NG, энергосбережение, WIFI, прем</t>
  </si>
  <si>
    <t>120 739.09 руб.</t>
  </si>
  <si>
    <t>Газовые котлы VIEIR</t>
  </si>
  <si>
    <t>VER-001290</t>
  </si>
  <si>
    <t>L1PB20-S100</t>
  </si>
  <si>
    <t>Двухконтурный газовый котел с пластинчатым теплообменником 20Квт (1шт)</t>
  </si>
  <si>
    <t>58 447.74 руб.</t>
  </si>
  <si>
    <t>VER-001291</t>
  </si>
  <si>
    <t>L1PB24- S100</t>
  </si>
  <si>
    <t>Двухконтурный газовый котел с пластинчатым теплообменником 24Квт (1шт)</t>
  </si>
  <si>
    <t>VER-001292</t>
  </si>
  <si>
    <t>N1PB24- S100</t>
  </si>
  <si>
    <t>Одноконтурный газовый котел с трехходовым клапаном 24Квт (1шт)</t>
  </si>
  <si>
    <t>58 197.11 руб.</t>
  </si>
  <si>
    <t>VER-001293</t>
  </si>
  <si>
    <t>N1PB30-S100</t>
  </si>
  <si>
    <t>Одноконтурный газовый котел с трехходовым клапаном 30Квт (1шт)</t>
  </si>
  <si>
    <t>64 678.73 руб.</t>
  </si>
  <si>
    <t>VER-001294</t>
  </si>
  <si>
    <t>N1PB35-S100</t>
  </si>
  <si>
    <t>Одноконтурный газовый котел с трехходовым клапаном 35Квт (1шт)</t>
  </si>
  <si>
    <t>67 035.54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</si>
</sst>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3900a7_823f_11ed_a3a0_047c1617b143_4b3c1c6e_5a46_11f0_a775_047c1617b1431.jpeg"/><Relationship Id="rId2" Type="http://schemas.openxmlformats.org/officeDocument/2006/relationships/image" Target="../media/dc3900a9_823f_11ed_a3a0_047c1617b143_4b3c1c72_5a46_11f0_a775_047c1617b1432.jpeg"/><Relationship Id="rId3" Type="http://schemas.openxmlformats.org/officeDocument/2006/relationships/image" Target="../media/dc3900ab_823f_11ed_a3a0_047c1617b143_4b3c1c76_5a46_11f0_a775_047c1617b1433.jpeg"/><Relationship Id="rId4" Type="http://schemas.openxmlformats.org/officeDocument/2006/relationships/image" Target="../media/dc3900ad_823f_11ed_a3a0_047c1617b143_4b3c1c7a_5a46_11f0_a775_047c1617b1434.jpeg"/><Relationship Id="rId5" Type="http://schemas.openxmlformats.org/officeDocument/2006/relationships/image" Target="../media/dc3900af_823f_11ed_a3a0_047c1617b143_4b3c1c7e_5a46_11f0_a775_047c1617b1435.jpeg"/><Relationship Id="rId6" Type="http://schemas.openxmlformats.org/officeDocument/2006/relationships/image" Target="../media/dc3900b1_823f_11ed_a3a0_047c1617b143_4b3c1c82_5a46_11f0_a775_047c1617b1436.jpeg"/><Relationship Id="rId7" Type="http://schemas.openxmlformats.org/officeDocument/2006/relationships/image" Target="../media/dc3900b3_823f_11ed_a3a0_047c1617b143_4b3c1c86_5a46_11f0_a775_047c1617b1437.jpeg"/><Relationship Id="rId8" Type="http://schemas.openxmlformats.org/officeDocument/2006/relationships/image" Target="../media/dc3900b5_823f_11ed_a3a0_047c1617b143_4b3c1c8a_5a46_11f0_a775_047c1617b1438.jpeg"/><Relationship Id="rId9" Type="http://schemas.openxmlformats.org/officeDocument/2006/relationships/image" Target="../media/dc3900b7_823f_11ed_a3a0_047c1617b143_4b3c1c8e_5a46_11f0_a775_047c1617b1439.jpeg"/><Relationship Id="rId10" Type="http://schemas.openxmlformats.org/officeDocument/2006/relationships/image" Target="../media/dc3900b9_823f_11ed_a3a0_047c1617b143_4b3c1c92_5a46_11f0_a775_047c1617b14310.jpeg"/><Relationship Id="rId11" Type="http://schemas.openxmlformats.org/officeDocument/2006/relationships/image" Target="../media/dc3900bb_823f_11ed_a3a0_047c1617b143_4b3c1c96_5a46_11f0_a775_047c1617b14311.jpeg"/><Relationship Id="rId12" Type="http://schemas.openxmlformats.org/officeDocument/2006/relationships/image" Target="../media/dc3900bd_823f_11ed_a3a0_047c1617b143_4b3c1c9a_5a46_11f0_a775_047c1617b14312.jpeg"/><Relationship Id="rId13" Type="http://schemas.openxmlformats.org/officeDocument/2006/relationships/image" Target="../media/1a0593fc_823c_11ed_a3a0_047c1617b143_ba673475_f115_11ee_a58b_047c1617b14313.jpeg"/><Relationship Id="rId14" Type="http://schemas.openxmlformats.org/officeDocument/2006/relationships/image" Target="../media/1a0593fe_823c_11ed_a3a0_047c1617b143_ba673476_f115_11ee_a58b_047c1617b14314.jpeg"/><Relationship Id="rId15" Type="http://schemas.openxmlformats.org/officeDocument/2006/relationships/image" Target="../media/1a059400_823c_11ed_a3a0_047c1617b143_ba673477_f115_11ee_a58b_047c1617b14315.jpeg"/><Relationship Id="rId16" Type="http://schemas.openxmlformats.org/officeDocument/2006/relationships/image" Target="../media/1a059402_823c_11ed_a3a0_047c1617b143_ba673479_f115_11ee_a58b_047c1617b14316.jpeg"/><Relationship Id="rId17" Type="http://schemas.openxmlformats.org/officeDocument/2006/relationships/image" Target="../media/1a059404_823c_11ed_a3a0_047c1617b143_ba673478_f115_11ee_a58b_047c1617b14317.jpeg"/><Relationship Id="rId18" Type="http://schemas.openxmlformats.org/officeDocument/2006/relationships/image" Target="../media/1a059406_823c_11ed_a3a0_047c1617b143_ba67347a_f115_11ee_a58b_047c1617b14318.jpeg"/><Relationship Id="rId19" Type="http://schemas.openxmlformats.org/officeDocument/2006/relationships/image" Target="../media/ebff867d_a80b_11ed_a3d4_047c1617b143_ba67346f_f115_11ee_a58b_047c1617b14319.jpeg"/><Relationship Id="rId20" Type="http://schemas.openxmlformats.org/officeDocument/2006/relationships/image" Target="../media/ebff867f_a80b_11ed_a3d4_047c1617b143_ba673470_f115_11ee_a58b_047c1617b14320.jpeg"/><Relationship Id="rId21" Type="http://schemas.openxmlformats.org/officeDocument/2006/relationships/image" Target="../media/ebff8681_a80b_11ed_a3d4_047c1617b143_ba673471_f115_11ee_a58b_047c1617b14321.jpeg"/><Relationship Id="rId22" Type="http://schemas.openxmlformats.org/officeDocument/2006/relationships/image" Target="../media/ebff8683_a80b_11ed_a3d4_047c1617b143_ba673469_f115_11ee_a58b_047c1617b14322.jpeg"/><Relationship Id="rId23" Type="http://schemas.openxmlformats.org/officeDocument/2006/relationships/image" Target="../media/ebff8685_a80b_11ed_a3d4_047c1617b143_ba67346a_f115_11ee_a58b_047c1617b14323.jpeg"/><Relationship Id="rId24" Type="http://schemas.openxmlformats.org/officeDocument/2006/relationships/image" Target="../media/ebff8687_a80b_11ed_a3d4_047c1617b143_ba67346b_f115_11ee_a58b_047c1617b14324.jpeg"/><Relationship Id="rId25" Type="http://schemas.openxmlformats.org/officeDocument/2006/relationships/image" Target="../media/ebff8689_a80b_11ed_a3d4_047c1617b143_ba673466_f115_11ee_a58b_047c1617b14325.jpeg"/><Relationship Id="rId26" Type="http://schemas.openxmlformats.org/officeDocument/2006/relationships/image" Target="../media/ebff868b_a80b_11ed_a3d4_047c1617b143_ba673467_f115_11ee_a58b_047c1617b14326.jpeg"/><Relationship Id="rId27" Type="http://schemas.openxmlformats.org/officeDocument/2006/relationships/image" Target="../media/ebff868d_a80b_11ed_a3d4_047c1617b143_ba673468_f115_11ee_a58b_047c1617b14327.jpeg"/><Relationship Id="rId28" Type="http://schemas.openxmlformats.org/officeDocument/2006/relationships/image" Target="../media/ebff868f_a80b_11ed_a3d4_047c1617b143_ba673473_f115_11ee_a58b_047c1617b14328.jpeg"/><Relationship Id="rId29" Type="http://schemas.openxmlformats.org/officeDocument/2006/relationships/image" Target="../media/ebff8691_a80b_11ed_a3d4_047c1617b143_ba673472_f115_11ee_a58b_047c1617b14329.jpeg"/><Relationship Id="rId30" Type="http://schemas.openxmlformats.org/officeDocument/2006/relationships/image" Target="../media/ebff8693_a80b_11ed_a3d4_047c1617b143_ba67346c_f115_11ee_a58b_047c1617b14330.jpeg"/><Relationship Id="rId31" Type="http://schemas.openxmlformats.org/officeDocument/2006/relationships/image" Target="../media/ebff8695_a80b_11ed_a3d4_047c1617b143_ba67346d_f115_11ee_a58b_047c1617b14331.jpeg"/><Relationship Id="rId32" Type="http://schemas.openxmlformats.org/officeDocument/2006/relationships/image" Target="../media/ebff8697_a80b_11ed_a3d4_047c1617b143_ba67346e_f115_11ee_a58b_047c1617b14332.jpeg"/><Relationship Id="rId33" Type="http://schemas.openxmlformats.org/officeDocument/2006/relationships/image" Target="../media/3e84727e_afd7_11ef_a68d_047c1617b143_d9228676_f1db_11ef_a6e1_047c1617b14333.jpeg"/><Relationship Id="rId34" Type="http://schemas.openxmlformats.org/officeDocument/2006/relationships/image" Target="../media/3e847280_afd7_11ef_a68d_047c1617b143_d9228678_f1db_11ef_a6e1_047c1617b14334.jpeg"/><Relationship Id="rId35" Type="http://schemas.openxmlformats.org/officeDocument/2006/relationships/image" Target="../media/3e847282_afd7_11ef_a68d_047c1617b143_d922867a_f1db_11ef_a6e1_047c1617b14335.jpeg"/><Relationship Id="rId36" Type="http://schemas.openxmlformats.org/officeDocument/2006/relationships/image" Target="../media/3e847284_afd7_11ef_a68d_047c1617b143_d922867b_f1db_11ef_a6e1_047c1617b14336.jpeg"/><Relationship Id="rId37" Type="http://schemas.openxmlformats.org/officeDocument/2006/relationships/image" Target="../media/3e847286_afd7_11ef_a68d_047c1617b143_d922867c_f1db_11ef_a6e1_047c1617b1433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3" name="Image_19" descr="Image_19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4" name="Image_20" descr="Image_20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5" name="Image_21" descr="Image_2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6" name="Image_22" descr="Image_2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7" name="Image_23" descr="Image_23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8" name="Image_24" descr="Image_24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19" name="Image_26" descr="Image_26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0" name="Image_27" descr="Image_27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1" name="Image_28" descr="Image_28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2" name="Image_29" descr="Image_29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3" name="Image_30" descr="Image_30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4" name="Image_31" descr="Image_31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5" name="Image_32" descr="Image_32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6" name="Image_33" descr="Image_33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7" name="Image_34" descr="Image_34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8" name="Image_35" descr="Image_35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9" name="Image_36" descr="Image_36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0" name="Image_37" descr="Image_37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1" name="Image_38" descr="Image_38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2" name="Image_39" descr="Image_39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3" name="Image_41" descr="Image_41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4" name="Image_42" descr="Image_42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5" name="Image_43" descr="Image_43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6" name="Image_44" descr="Image_44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7" name="Image_45" descr="Image_45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873867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>
        <v>0</v>
      </c>
      <c r="I6" s="1">
        <v>0</v>
      </c>
      <c r="J6" s="3" t="s">
        <v>18</v>
      </c>
      <c r="K6" s="2" t="str">
        <f>J6*41163.01</f>
        <v>0</v>
      </c>
      <c r="L6" s="5"/>
    </row>
    <row r="7" spans="1:12" customHeight="1" ht="105" outlineLevel="5">
      <c r="A7" s="1"/>
      <c r="B7" s="1">
        <v>873868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18</v>
      </c>
      <c r="K7" s="2" t="str">
        <f>J7*41282.50</f>
        <v>0</v>
      </c>
      <c r="L7" s="5"/>
    </row>
    <row r="8" spans="1:12" customHeight="1" ht="105" outlineLevel="5">
      <c r="A8" s="1"/>
      <c r="B8" s="1">
        <v>873869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0</v>
      </c>
      <c r="H8" s="2">
        <v>0</v>
      </c>
      <c r="I8" s="1">
        <v>0</v>
      </c>
      <c r="J8" s="3" t="s">
        <v>18</v>
      </c>
      <c r="K8" s="2" t="str">
        <f>J8*41378.09</f>
        <v>0</v>
      </c>
      <c r="L8" s="5"/>
    </row>
    <row r="9" spans="1:12" customHeight="1" ht="105" outlineLevel="5">
      <c r="A9" s="1"/>
      <c r="B9" s="1">
        <v>873870</v>
      </c>
      <c r="C9" s="1" t="s">
        <v>27</v>
      </c>
      <c r="D9" s="1" t="s">
        <v>28</v>
      </c>
      <c r="E9" s="2" t="s">
        <v>29</v>
      </c>
      <c r="F9" s="2" t="s">
        <v>30</v>
      </c>
      <c r="G9" s="2">
        <v>0</v>
      </c>
      <c r="H9" s="2">
        <v>0</v>
      </c>
      <c r="I9" s="1">
        <v>0</v>
      </c>
      <c r="J9" s="3" t="s">
        <v>18</v>
      </c>
      <c r="K9" s="2" t="str">
        <f>J9*41485.63</f>
        <v>0</v>
      </c>
      <c r="L9" s="5"/>
    </row>
    <row r="10" spans="1:12" customHeight="1" ht="105" outlineLevel="5">
      <c r="A10" s="1"/>
      <c r="B10" s="1">
        <v>873871</v>
      </c>
      <c r="C10" s="1" t="s">
        <v>31</v>
      </c>
      <c r="D10" s="1" t="s">
        <v>32</v>
      </c>
      <c r="E10" s="2" t="s">
        <v>33</v>
      </c>
      <c r="F10" s="2" t="s">
        <v>34</v>
      </c>
      <c r="G10" s="2">
        <v>2</v>
      </c>
      <c r="H10" s="2">
        <v>0</v>
      </c>
      <c r="I10" s="1">
        <v>0</v>
      </c>
      <c r="J10" s="3" t="s">
        <v>18</v>
      </c>
      <c r="K10" s="2" t="str">
        <f>J10*42955.31</f>
        <v>0</v>
      </c>
      <c r="L10" s="5"/>
    </row>
    <row r="11" spans="1:12" customHeight="1" ht="105" outlineLevel="5">
      <c r="A11" s="1"/>
      <c r="B11" s="1">
        <v>873872</v>
      </c>
      <c r="C11" s="1" t="s">
        <v>35</v>
      </c>
      <c r="D11" s="1" t="s">
        <v>36</v>
      </c>
      <c r="E11" s="2" t="s">
        <v>37</v>
      </c>
      <c r="F11" s="2" t="s">
        <v>38</v>
      </c>
      <c r="G11" s="2">
        <v>0</v>
      </c>
      <c r="H11" s="2">
        <v>0</v>
      </c>
      <c r="I11" s="1">
        <v>0</v>
      </c>
      <c r="J11" s="3" t="s">
        <v>18</v>
      </c>
      <c r="K11" s="2" t="str">
        <f>J11*51677.80</f>
        <v>0</v>
      </c>
      <c r="L11" s="5"/>
    </row>
    <row r="12" spans="1:12" customHeight="1" ht="105" outlineLevel="5">
      <c r="A12" s="1"/>
      <c r="B12" s="1">
        <v>873873</v>
      </c>
      <c r="C12" s="1" t="s">
        <v>39</v>
      </c>
      <c r="D12" s="1" t="s">
        <v>40</v>
      </c>
      <c r="E12" s="2" t="s">
        <v>41</v>
      </c>
      <c r="F12" s="2" t="s">
        <v>42</v>
      </c>
      <c r="G12" s="2">
        <v>0</v>
      </c>
      <c r="H12" s="2">
        <v>0</v>
      </c>
      <c r="I12" s="1">
        <v>0</v>
      </c>
      <c r="J12" s="3" t="s">
        <v>18</v>
      </c>
      <c r="K12" s="2" t="str">
        <f>J12*52729.28</f>
        <v>0</v>
      </c>
      <c r="L12" s="5"/>
    </row>
    <row r="13" spans="1:12" customHeight="1" ht="105" outlineLevel="5">
      <c r="A13" s="1"/>
      <c r="B13" s="1">
        <v>873874</v>
      </c>
      <c r="C13" s="1" t="s">
        <v>43</v>
      </c>
      <c r="D13" s="1" t="s">
        <v>44</v>
      </c>
      <c r="E13" s="2" t="s">
        <v>45</v>
      </c>
      <c r="F13" s="2" t="s">
        <v>46</v>
      </c>
      <c r="G13" s="2">
        <v>0</v>
      </c>
      <c r="H13" s="2">
        <v>0</v>
      </c>
      <c r="I13" s="1">
        <v>0</v>
      </c>
      <c r="J13" s="3" t="s">
        <v>18</v>
      </c>
      <c r="K13" s="2" t="str">
        <f>J13*58261.50</f>
        <v>0</v>
      </c>
      <c r="L13" s="5"/>
    </row>
    <row r="14" spans="1:12" customHeight="1" ht="105" outlineLevel="5">
      <c r="A14" s="1"/>
      <c r="B14" s="1">
        <v>873875</v>
      </c>
      <c r="C14" s="1" t="s">
        <v>47</v>
      </c>
      <c r="D14" s="1" t="s">
        <v>48</v>
      </c>
      <c r="E14" s="2" t="s">
        <v>49</v>
      </c>
      <c r="F14" s="2" t="s">
        <v>50</v>
      </c>
      <c r="G14" s="2">
        <v>0</v>
      </c>
      <c r="H14" s="2">
        <v>0</v>
      </c>
      <c r="I14" s="1">
        <v>0</v>
      </c>
      <c r="J14" s="3" t="s">
        <v>18</v>
      </c>
      <c r="K14" s="2" t="str">
        <f>J14*42417.62</f>
        <v>0</v>
      </c>
      <c r="L14" s="5"/>
    </row>
    <row r="15" spans="1:12" customHeight="1" ht="105" outlineLevel="5">
      <c r="A15" s="1"/>
      <c r="B15" s="1">
        <v>873876</v>
      </c>
      <c r="C15" s="1" t="s">
        <v>51</v>
      </c>
      <c r="D15" s="1" t="s">
        <v>52</v>
      </c>
      <c r="E15" s="2" t="s">
        <v>53</v>
      </c>
      <c r="F15" s="2" t="s">
        <v>54</v>
      </c>
      <c r="G15" s="2">
        <v>0</v>
      </c>
      <c r="H15" s="2">
        <v>0</v>
      </c>
      <c r="I15" s="1">
        <v>0</v>
      </c>
      <c r="J15" s="3" t="s">
        <v>18</v>
      </c>
      <c r="K15" s="2" t="str">
        <f>J15*50960.89</f>
        <v>0</v>
      </c>
      <c r="L15" s="5"/>
    </row>
    <row r="16" spans="1:12" customHeight="1" ht="105" outlineLevel="5">
      <c r="A16" s="1"/>
      <c r="B16" s="1">
        <v>873877</v>
      </c>
      <c r="C16" s="1" t="s">
        <v>55</v>
      </c>
      <c r="D16" s="1" t="s">
        <v>56</v>
      </c>
      <c r="E16" s="2" t="s">
        <v>57</v>
      </c>
      <c r="F16" s="2" t="s">
        <v>58</v>
      </c>
      <c r="G16" s="2">
        <v>0</v>
      </c>
      <c r="H16" s="2">
        <v>0</v>
      </c>
      <c r="I16" s="1">
        <v>0</v>
      </c>
      <c r="J16" s="3" t="s">
        <v>18</v>
      </c>
      <c r="K16" s="2" t="str">
        <f>J16*52012.36</f>
        <v>0</v>
      </c>
      <c r="L16" s="5"/>
    </row>
    <row r="17" spans="1:12" customHeight="1" ht="105" outlineLevel="5">
      <c r="A17" s="1"/>
      <c r="B17" s="1">
        <v>873878</v>
      </c>
      <c r="C17" s="1" t="s">
        <v>59</v>
      </c>
      <c r="D17" s="1" t="s">
        <v>60</v>
      </c>
      <c r="E17" s="2" t="s">
        <v>61</v>
      </c>
      <c r="F17" s="2" t="s">
        <v>62</v>
      </c>
      <c r="G17" s="2">
        <v>0</v>
      </c>
      <c r="H17" s="2">
        <v>0</v>
      </c>
      <c r="I17" s="1">
        <v>0</v>
      </c>
      <c r="J17" s="3" t="s">
        <v>18</v>
      </c>
      <c r="K17" s="2" t="str">
        <f>J17*55238.04</f>
        <v>0</v>
      </c>
      <c r="L17" s="5"/>
    </row>
    <row r="18" spans="1:12" outlineLevel="3">
      <c r="A18" s="9" t="s">
        <v>63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5"/>
    </row>
    <row r="19" spans="1:12" customHeight="1" ht="105" outlineLevel="5">
      <c r="A19" s="1"/>
      <c r="B19" s="1">
        <v>873840</v>
      </c>
      <c r="C19" s="1" t="s">
        <v>64</v>
      </c>
      <c r="D19" s="1" t="s">
        <v>65</v>
      </c>
      <c r="E19" s="2" t="s">
        <v>66</v>
      </c>
      <c r="F19" s="2" t="s">
        <v>67</v>
      </c>
      <c r="G19" s="2">
        <v>0</v>
      </c>
      <c r="H19" s="2">
        <v>0</v>
      </c>
      <c r="I19" s="1">
        <v>0</v>
      </c>
      <c r="J19" s="3" t="s">
        <v>18</v>
      </c>
      <c r="K19" s="2" t="str">
        <f>J19*55213.09</f>
        <v>0</v>
      </c>
      <c r="L19" s="5"/>
    </row>
    <row r="20" spans="1:12" customHeight="1" ht="105" outlineLevel="5">
      <c r="A20" s="1"/>
      <c r="B20" s="1">
        <v>873841</v>
      </c>
      <c r="C20" s="1" t="s">
        <v>68</v>
      </c>
      <c r="D20" s="1" t="s">
        <v>69</v>
      </c>
      <c r="E20" s="2" t="s">
        <v>70</v>
      </c>
      <c r="F20" s="2" t="s">
        <v>71</v>
      </c>
      <c r="G20" s="2">
        <v>0</v>
      </c>
      <c r="H20" s="2">
        <v>0</v>
      </c>
      <c r="I20" s="1">
        <v>0</v>
      </c>
      <c r="J20" s="3" t="s">
        <v>18</v>
      </c>
      <c r="K20" s="2" t="str">
        <f>J20*58750.76</f>
        <v>0</v>
      </c>
      <c r="L20" s="5"/>
    </row>
    <row r="21" spans="1:12" customHeight="1" ht="105" outlineLevel="5">
      <c r="A21" s="1"/>
      <c r="B21" s="1">
        <v>873842</v>
      </c>
      <c r="C21" s="1" t="s">
        <v>72</v>
      </c>
      <c r="D21" s="1" t="s">
        <v>73</v>
      </c>
      <c r="E21" s="2" t="s">
        <v>74</v>
      </c>
      <c r="F21" s="2" t="s">
        <v>75</v>
      </c>
      <c r="G21" s="2">
        <v>0</v>
      </c>
      <c r="H21" s="2">
        <v>0</v>
      </c>
      <c r="I21" s="1">
        <v>0</v>
      </c>
      <c r="J21" s="3" t="s">
        <v>18</v>
      </c>
      <c r="K21" s="2" t="str">
        <f>J21*60264.24</f>
        <v>0</v>
      </c>
      <c r="L21" s="5"/>
    </row>
    <row r="22" spans="1:12" customHeight="1" ht="105" outlineLevel="5">
      <c r="A22" s="1"/>
      <c r="B22" s="1">
        <v>873843</v>
      </c>
      <c r="C22" s="1" t="s">
        <v>76</v>
      </c>
      <c r="D22" s="1" t="s">
        <v>77</v>
      </c>
      <c r="E22" s="2" t="s">
        <v>78</v>
      </c>
      <c r="F22" s="2" t="s">
        <v>79</v>
      </c>
      <c r="G22" s="2">
        <v>0</v>
      </c>
      <c r="H22" s="2">
        <v>0</v>
      </c>
      <c r="I22" s="1">
        <v>0</v>
      </c>
      <c r="J22" s="3" t="s">
        <v>18</v>
      </c>
      <c r="K22" s="2" t="str">
        <f>J22*77878.49</f>
        <v>0</v>
      </c>
      <c r="L22" s="5"/>
    </row>
    <row r="23" spans="1:12" customHeight="1" ht="105" outlineLevel="5">
      <c r="A23" s="1"/>
      <c r="B23" s="1">
        <v>873844</v>
      </c>
      <c r="C23" s="1" t="s">
        <v>80</v>
      </c>
      <c r="D23" s="1" t="s">
        <v>81</v>
      </c>
      <c r="E23" s="2" t="s">
        <v>82</v>
      </c>
      <c r="F23" s="2" t="s">
        <v>83</v>
      </c>
      <c r="G23" s="2">
        <v>0</v>
      </c>
      <c r="H23" s="2">
        <v>0</v>
      </c>
      <c r="I23" s="1">
        <v>0</v>
      </c>
      <c r="J23" s="3" t="s">
        <v>18</v>
      </c>
      <c r="K23" s="2" t="str">
        <f>J23*59062.83</f>
        <v>0</v>
      </c>
      <c r="L23" s="5"/>
    </row>
    <row r="24" spans="1:12" customHeight="1" ht="105" outlineLevel="5">
      <c r="A24" s="1"/>
      <c r="B24" s="1">
        <v>873845</v>
      </c>
      <c r="C24" s="1" t="s">
        <v>84</v>
      </c>
      <c r="D24" s="1" t="s">
        <v>85</v>
      </c>
      <c r="E24" s="2" t="s">
        <v>86</v>
      </c>
      <c r="F24" s="2" t="s">
        <v>87</v>
      </c>
      <c r="G24" s="2">
        <v>0</v>
      </c>
      <c r="H24" s="2">
        <v>0</v>
      </c>
      <c r="I24" s="1">
        <v>0</v>
      </c>
      <c r="J24" s="3" t="s">
        <v>18</v>
      </c>
      <c r="K24" s="2" t="str">
        <f>J24*72623.53</f>
        <v>0</v>
      </c>
      <c r="L24" s="5"/>
    </row>
    <row r="25" spans="1:12" outlineLevel="3">
      <c r="A25" s="9" t="s">
        <v>88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5"/>
    </row>
    <row r="26" spans="1:12" customHeight="1" ht="105" outlineLevel="5">
      <c r="A26" s="1"/>
      <c r="B26" s="1">
        <v>874764</v>
      </c>
      <c r="C26" s="1" t="s">
        <v>89</v>
      </c>
      <c r="D26" s="1">
        <v>3301679</v>
      </c>
      <c r="E26" s="2" t="s">
        <v>90</v>
      </c>
      <c r="F26" s="2" t="s">
        <v>91</v>
      </c>
      <c r="G26" s="2">
        <v>-1</v>
      </c>
      <c r="H26" s="2">
        <v>0</v>
      </c>
      <c r="I26" s="1">
        <v>0</v>
      </c>
      <c r="J26" s="3" t="s">
        <v>18</v>
      </c>
      <c r="K26" s="2" t="str">
        <f>J26*71117.51</f>
        <v>0</v>
      </c>
      <c r="L26" s="5"/>
    </row>
    <row r="27" spans="1:12" customHeight="1" ht="105" outlineLevel="5">
      <c r="A27" s="1"/>
      <c r="B27" s="1">
        <v>874765</v>
      </c>
      <c r="C27" s="1" t="s">
        <v>92</v>
      </c>
      <c r="D27" s="1">
        <v>3301680</v>
      </c>
      <c r="E27" s="2" t="s">
        <v>93</v>
      </c>
      <c r="F27" s="2" t="s">
        <v>94</v>
      </c>
      <c r="G27" s="2">
        <v>0</v>
      </c>
      <c r="H27" s="2">
        <v>0</v>
      </c>
      <c r="I27" s="1">
        <v>0</v>
      </c>
      <c r="J27" s="3" t="s">
        <v>18</v>
      </c>
      <c r="K27" s="2" t="str">
        <f>J27*78710.70</f>
        <v>0</v>
      </c>
      <c r="L27" s="5"/>
    </row>
    <row r="28" spans="1:12" customHeight="1" ht="105" outlineLevel="5">
      <c r="A28" s="1"/>
      <c r="B28" s="1">
        <v>874766</v>
      </c>
      <c r="C28" s="1" t="s">
        <v>95</v>
      </c>
      <c r="D28" s="1">
        <v>3301681</v>
      </c>
      <c r="E28" s="2" t="s">
        <v>96</v>
      </c>
      <c r="F28" s="2" t="s">
        <v>97</v>
      </c>
      <c r="G28" s="2">
        <v>0</v>
      </c>
      <c r="H28" s="2">
        <v>0</v>
      </c>
      <c r="I28" s="1">
        <v>0</v>
      </c>
      <c r="J28" s="3" t="s">
        <v>18</v>
      </c>
      <c r="K28" s="2" t="str">
        <f>J28*83095.39</f>
        <v>0</v>
      </c>
      <c r="L28" s="5"/>
    </row>
    <row r="29" spans="1:12" customHeight="1" ht="105" outlineLevel="5">
      <c r="A29" s="1"/>
      <c r="B29" s="1">
        <v>874767</v>
      </c>
      <c r="C29" s="1" t="s">
        <v>98</v>
      </c>
      <c r="D29" s="1">
        <v>3301039</v>
      </c>
      <c r="E29" s="2" t="s">
        <v>99</v>
      </c>
      <c r="F29" s="2" t="s">
        <v>100</v>
      </c>
      <c r="G29" s="2">
        <v>0</v>
      </c>
      <c r="H29" s="2">
        <v>0</v>
      </c>
      <c r="I29" s="1">
        <v>0</v>
      </c>
      <c r="J29" s="3" t="s">
        <v>18</v>
      </c>
      <c r="K29" s="2" t="str">
        <f>J29*89726.13</f>
        <v>0</v>
      </c>
      <c r="L29" s="5"/>
    </row>
    <row r="30" spans="1:12" customHeight="1" ht="105" outlineLevel="5">
      <c r="A30" s="1"/>
      <c r="B30" s="1">
        <v>874768</v>
      </c>
      <c r="C30" s="1" t="s">
        <v>101</v>
      </c>
      <c r="D30" s="1">
        <v>3301040</v>
      </c>
      <c r="E30" s="2" t="s">
        <v>102</v>
      </c>
      <c r="F30" s="2" t="s">
        <v>103</v>
      </c>
      <c r="G30" s="2">
        <v>0</v>
      </c>
      <c r="H30" s="2">
        <v>0</v>
      </c>
      <c r="I30" s="1">
        <v>0</v>
      </c>
      <c r="J30" s="3" t="s">
        <v>18</v>
      </c>
      <c r="K30" s="2" t="str">
        <f>J30*0.00</f>
        <v>0</v>
      </c>
      <c r="L30" s="5"/>
    </row>
    <row r="31" spans="1:12" customHeight="1" ht="105" outlineLevel="5">
      <c r="A31" s="1"/>
      <c r="B31" s="1">
        <v>874769</v>
      </c>
      <c r="C31" s="1" t="s">
        <v>104</v>
      </c>
      <c r="D31" s="1">
        <v>3301041</v>
      </c>
      <c r="E31" s="2" t="s">
        <v>105</v>
      </c>
      <c r="F31" s="2" t="s">
        <v>106</v>
      </c>
      <c r="G31" s="2">
        <v>0</v>
      </c>
      <c r="H31" s="2">
        <v>0</v>
      </c>
      <c r="I31" s="1">
        <v>0</v>
      </c>
      <c r="J31" s="3" t="s">
        <v>18</v>
      </c>
      <c r="K31" s="2" t="str">
        <f>J31*98731.39</f>
        <v>0</v>
      </c>
      <c r="L31" s="5"/>
    </row>
    <row r="32" spans="1:12" customHeight="1" ht="105" outlineLevel="5">
      <c r="A32" s="1"/>
      <c r="B32" s="1">
        <v>874770</v>
      </c>
      <c r="C32" s="1" t="s">
        <v>107</v>
      </c>
      <c r="D32" s="1">
        <v>3301027</v>
      </c>
      <c r="E32" s="2" t="s">
        <v>108</v>
      </c>
      <c r="F32" s="2" t="s">
        <v>109</v>
      </c>
      <c r="G32" s="2">
        <v>0</v>
      </c>
      <c r="H32" s="2">
        <v>0</v>
      </c>
      <c r="I32" s="1">
        <v>0</v>
      </c>
      <c r="J32" s="3" t="s">
        <v>18</v>
      </c>
      <c r="K32" s="2" t="str">
        <f>J32*97777.37</f>
        <v>0</v>
      </c>
      <c r="L32" s="5"/>
    </row>
    <row r="33" spans="1:12" customHeight="1" ht="105" outlineLevel="5">
      <c r="A33" s="1"/>
      <c r="B33" s="1">
        <v>874771</v>
      </c>
      <c r="C33" s="1" t="s">
        <v>110</v>
      </c>
      <c r="D33" s="1">
        <v>3301028</v>
      </c>
      <c r="E33" s="2" t="s">
        <v>111</v>
      </c>
      <c r="F33" s="2" t="s">
        <v>112</v>
      </c>
      <c r="G33" s="2">
        <v>0</v>
      </c>
      <c r="H33" s="2">
        <v>0</v>
      </c>
      <c r="I33" s="1">
        <v>0</v>
      </c>
      <c r="J33" s="3" t="s">
        <v>18</v>
      </c>
      <c r="K33" s="2" t="str">
        <f>J33*102650.65</f>
        <v>0</v>
      </c>
      <c r="L33" s="5"/>
    </row>
    <row r="34" spans="1:12" customHeight="1" ht="105" outlineLevel="5">
      <c r="A34" s="1"/>
      <c r="B34" s="1">
        <v>874772</v>
      </c>
      <c r="C34" s="1" t="s">
        <v>113</v>
      </c>
      <c r="D34" s="1">
        <v>3301029</v>
      </c>
      <c r="E34" s="2" t="s">
        <v>114</v>
      </c>
      <c r="F34" s="2" t="s">
        <v>115</v>
      </c>
      <c r="G34" s="2">
        <v>0</v>
      </c>
      <c r="H34" s="2">
        <v>0</v>
      </c>
      <c r="I34" s="1">
        <v>0</v>
      </c>
      <c r="J34" s="3" t="s">
        <v>18</v>
      </c>
      <c r="K34" s="2" t="str">
        <f>J34*107523.94</f>
        <v>0</v>
      </c>
      <c r="L34" s="5"/>
    </row>
    <row r="35" spans="1:12" customHeight="1" ht="105" outlineLevel="5">
      <c r="A35" s="1"/>
      <c r="B35" s="1">
        <v>874773</v>
      </c>
      <c r="C35" s="1" t="s">
        <v>116</v>
      </c>
      <c r="D35" s="1">
        <v>3301684</v>
      </c>
      <c r="E35" s="2" t="s">
        <v>117</v>
      </c>
      <c r="F35" s="2" t="s">
        <v>118</v>
      </c>
      <c r="G35" s="2">
        <v>0</v>
      </c>
      <c r="H35" s="2">
        <v>0</v>
      </c>
      <c r="I35" s="1">
        <v>0</v>
      </c>
      <c r="J35" s="3" t="s">
        <v>18</v>
      </c>
      <c r="K35" s="2" t="str">
        <f>J35*58070.84</f>
        <v>0</v>
      </c>
      <c r="L35" s="5"/>
    </row>
    <row r="36" spans="1:12" customHeight="1" ht="105" outlineLevel="5">
      <c r="A36" s="1"/>
      <c r="B36" s="1">
        <v>874774</v>
      </c>
      <c r="C36" s="1" t="s">
        <v>119</v>
      </c>
      <c r="D36" s="1">
        <v>3301682</v>
      </c>
      <c r="E36" s="2" t="s">
        <v>120</v>
      </c>
      <c r="F36" s="2" t="s">
        <v>121</v>
      </c>
      <c r="G36" s="2">
        <v>0</v>
      </c>
      <c r="H36" s="2">
        <v>0</v>
      </c>
      <c r="I36" s="1">
        <v>0</v>
      </c>
      <c r="J36" s="3" t="s">
        <v>18</v>
      </c>
      <c r="K36" s="2" t="str">
        <f>J36*58319.35</f>
        <v>0</v>
      </c>
      <c r="L36" s="5"/>
    </row>
    <row r="37" spans="1:12" customHeight="1" ht="105" outlineLevel="5">
      <c r="A37" s="1"/>
      <c r="B37" s="1">
        <v>874775</v>
      </c>
      <c r="C37" s="1" t="s">
        <v>122</v>
      </c>
      <c r="D37" s="1">
        <v>3301670</v>
      </c>
      <c r="E37" s="2" t="s">
        <v>123</v>
      </c>
      <c r="F37" s="2" t="s">
        <v>124</v>
      </c>
      <c r="G37" s="2">
        <v>0</v>
      </c>
      <c r="H37" s="2">
        <v>0</v>
      </c>
      <c r="I37" s="1">
        <v>0</v>
      </c>
      <c r="J37" s="3" t="s">
        <v>18</v>
      </c>
      <c r="K37" s="2" t="str">
        <f>J37*100420.40</f>
        <v>0</v>
      </c>
      <c r="L37" s="5"/>
    </row>
    <row r="38" spans="1:12" customHeight="1" ht="105" outlineLevel="5">
      <c r="A38" s="1"/>
      <c r="B38" s="1">
        <v>874776</v>
      </c>
      <c r="C38" s="1" t="s">
        <v>125</v>
      </c>
      <c r="D38" s="1">
        <v>3301671</v>
      </c>
      <c r="E38" s="2" t="s">
        <v>126</v>
      </c>
      <c r="F38" s="2" t="s">
        <v>127</v>
      </c>
      <c r="G38" s="2">
        <v>0</v>
      </c>
      <c r="H38" s="2">
        <v>0</v>
      </c>
      <c r="I38" s="1">
        <v>0</v>
      </c>
      <c r="J38" s="3" t="s">
        <v>18</v>
      </c>
      <c r="K38" s="2" t="str">
        <f>J38*111007.26</f>
        <v>0</v>
      </c>
      <c r="L38" s="5"/>
    </row>
    <row r="39" spans="1:12" customHeight="1" ht="105" outlineLevel="5">
      <c r="A39" s="1"/>
      <c r="B39" s="1">
        <v>874777</v>
      </c>
      <c r="C39" s="1" t="s">
        <v>128</v>
      </c>
      <c r="D39" s="1">
        <v>3301672</v>
      </c>
      <c r="E39" s="2" t="s">
        <v>129</v>
      </c>
      <c r="F39" s="2" t="s">
        <v>130</v>
      </c>
      <c r="G39" s="2">
        <v>0</v>
      </c>
      <c r="H39" s="2">
        <v>0</v>
      </c>
      <c r="I39" s="1">
        <v>0</v>
      </c>
      <c r="J39" s="3" t="s">
        <v>18</v>
      </c>
      <c r="K39" s="2" t="str">
        <f>J39*120739.09</f>
        <v>0</v>
      </c>
      <c r="L39" s="5"/>
    </row>
    <row r="40" spans="1:12" outlineLevel="3">
      <c r="A40" s="9" t="s">
        <v>131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5"/>
    </row>
    <row r="41" spans="1:12" customHeight="1" ht="105" outlineLevel="5">
      <c r="A41" s="1"/>
      <c r="B41" s="1">
        <v>885079</v>
      </c>
      <c r="C41" s="1" t="s">
        <v>132</v>
      </c>
      <c r="D41" s="1" t="s">
        <v>133</v>
      </c>
      <c r="E41" s="2" t="s">
        <v>134</v>
      </c>
      <c r="F41" s="2" t="s">
        <v>135</v>
      </c>
      <c r="G41" s="2">
        <v>0</v>
      </c>
      <c r="H41" s="2">
        <v>0</v>
      </c>
      <c r="I41" s="1">
        <v>0</v>
      </c>
      <c r="J41" s="3" t="s">
        <v>18</v>
      </c>
      <c r="K41" s="2" t="str">
        <f>J41*58447.74</f>
        <v>0</v>
      </c>
      <c r="L41" s="5"/>
    </row>
    <row r="42" spans="1:12" customHeight="1" ht="105" outlineLevel="5">
      <c r="A42" s="1"/>
      <c r="B42" s="1">
        <v>885080</v>
      </c>
      <c r="C42" s="1" t="s">
        <v>136</v>
      </c>
      <c r="D42" s="1" t="s">
        <v>137</v>
      </c>
      <c r="E42" s="2" t="s">
        <v>138</v>
      </c>
      <c r="F42" s="2" t="s">
        <v>135</v>
      </c>
      <c r="G42" s="2">
        <v>0</v>
      </c>
      <c r="H42" s="2">
        <v>0</v>
      </c>
      <c r="I42" s="1">
        <v>0</v>
      </c>
      <c r="J42" s="3" t="s">
        <v>18</v>
      </c>
      <c r="K42" s="2" t="str">
        <f>J42*58447.74</f>
        <v>0</v>
      </c>
      <c r="L42" s="5"/>
    </row>
    <row r="43" spans="1:12" customHeight="1" ht="105" outlineLevel="5">
      <c r="A43" s="1"/>
      <c r="B43" s="1">
        <v>885081</v>
      </c>
      <c r="C43" s="1" t="s">
        <v>139</v>
      </c>
      <c r="D43" s="1" t="s">
        <v>140</v>
      </c>
      <c r="E43" s="2" t="s">
        <v>141</v>
      </c>
      <c r="F43" s="2" t="s">
        <v>142</v>
      </c>
      <c r="G43" s="2">
        <v>0</v>
      </c>
      <c r="H43" s="2">
        <v>0</v>
      </c>
      <c r="I43" s="1">
        <v>0</v>
      </c>
      <c r="J43" s="3" t="s">
        <v>18</v>
      </c>
      <c r="K43" s="2" t="str">
        <f>J43*58197.11</f>
        <v>0</v>
      </c>
      <c r="L43" s="5"/>
    </row>
    <row r="44" spans="1:12" customHeight="1" ht="105" outlineLevel="5">
      <c r="A44" s="1"/>
      <c r="B44" s="1">
        <v>885082</v>
      </c>
      <c r="C44" s="1" t="s">
        <v>143</v>
      </c>
      <c r="D44" s="1" t="s">
        <v>144</v>
      </c>
      <c r="E44" s="2" t="s">
        <v>145</v>
      </c>
      <c r="F44" s="2" t="s">
        <v>146</v>
      </c>
      <c r="G44" s="2">
        <v>0</v>
      </c>
      <c r="H44" s="2">
        <v>0</v>
      </c>
      <c r="I44" s="1">
        <v>0</v>
      </c>
      <c r="J44" s="3" t="s">
        <v>18</v>
      </c>
      <c r="K44" s="2" t="str">
        <f>J44*64678.73</f>
        <v>0</v>
      </c>
      <c r="L44" s="5"/>
    </row>
    <row r="45" spans="1:12" customHeight="1" ht="105" outlineLevel="5">
      <c r="A45" s="1"/>
      <c r="B45" s="1">
        <v>885083</v>
      </c>
      <c r="C45" s="1" t="s">
        <v>147</v>
      </c>
      <c r="D45" s="1" t="s">
        <v>148</v>
      </c>
      <c r="E45" s="2" t="s">
        <v>149</v>
      </c>
      <c r="F45" s="2" t="s">
        <v>150</v>
      </c>
      <c r="G45" s="2">
        <v>0</v>
      </c>
      <c r="H45" s="2">
        <v>0</v>
      </c>
      <c r="I45" s="1">
        <v>0</v>
      </c>
      <c r="J45" s="3" t="s">
        <v>18</v>
      </c>
      <c r="K45" s="2" t="str">
        <f>J45*67035.54</f>
        <v>0</v>
      </c>
      <c r="L4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18:K18"/>
    <mergeCell ref="A25:K25"/>
    <mergeCell ref="A40:K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2026-08-11T06:07:46+03:00</dcterms:created>
  <dcterms:modified xsi:type="dcterms:W3CDTF">2026-08-11T06:07:46+03:00</dcterms:modified>
  <dc:title>Untitled Spreadsheet</dc:title>
  <dc:description/>
  <dc:subject/>
  <cp:keywords/>
  <cp:category/>
</cp:coreProperties>
</file>