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<sst xmlns="http://schemas.openxmlformats.org/spreadsheetml/2006/main" uniqueCount="209">
  <si>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</si>
  <si>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</si>
  <si>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</si>
  <si>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</si>
  <si>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</si>
  <si>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</si>
  <si>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</si>
  <si>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</si>
  <si>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</si>
  <si>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</si>
  <si>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Пластиковые трубы (PEX,Pert), Аксиальная  система</t>
  </si>
  <si>
    <t>Пластиковые трубы</t>
  </si>
  <si>
    <t>Трубы PEX (сшитый полиэтилен)</t>
  </si>
  <si>
    <t>Труба PEX VALTEC</t>
  </si>
  <si>
    <t>Труба PEX-b VALTEC для теплого пола</t>
  </si>
  <si>
    <t>VLC-220002</t>
  </si>
  <si>
    <t>VP1620.3.100</t>
  </si>
  <si>
    <t>Труба полимерная PEXb VALTEC для теплого пола 16(2,0), c антидиф слоем EVOH, красная, бухта 100м</t>
  </si>
  <si>
    <t>78.00 руб.</t>
  </si>
  <si>
    <t>&gt;500</t>
  </si>
  <si>
    <t>&gt;5000</t>
  </si>
  <si>
    <t>пог. м</t>
  </si>
  <si>
    <t>VLC-220003</t>
  </si>
  <si>
    <t>VP1620.3.200</t>
  </si>
  <si>
    <t>Труба полимерная PEXb VALTEC для теплого пола 16(2,0), c антидиф слоем EVOH, красная, бухта 200м</t>
  </si>
  <si>
    <t>&gt;1000</t>
  </si>
  <si>
    <t>VLC-220004</t>
  </si>
  <si>
    <t>VP2020.3.100</t>
  </si>
  <si>
    <t>Труба полимерная PEXb VALTEC для теплого пола 20(2,0), c антидиф слоем EVOH, красная, бухта 100м</t>
  </si>
  <si>
    <t>107.00 руб.</t>
  </si>
  <si>
    <t>&gt;100</t>
  </si>
  <si>
    <t>VLC-220005</t>
  </si>
  <si>
    <t>VP2020.3.200</t>
  </si>
  <si>
    <t>Труба полимерная PEXb VALTEC для теплого пола 20(2,0), c антидиф слоем EVOH, красная, бухта 200м</t>
  </si>
  <si>
    <t>VLC-220006</t>
  </si>
  <si>
    <t>VP1620.3.600</t>
  </si>
  <si>
    <t>Труба полимерная PEXb VALTEC для теплого пола 16(2,0), c антидиф слоем EVOH, красная, бухта 600м</t>
  </si>
  <si>
    <t>Труба PEX-а VALTEC универсальная</t>
  </si>
  <si>
    <t>VLC-900428</t>
  </si>
  <si>
    <t>VA3244.3.C.050</t>
  </si>
  <si>
    <t>Труба PEXa 32(4,4) универсальная (радиаторы, теплый пол) с барьерным слоем EVOH, бухта 50 м</t>
  </si>
  <si>
    <t>332.00 руб.</t>
  </si>
  <si>
    <t>&gt;50</t>
  </si>
  <si>
    <t>шт</t>
  </si>
  <si>
    <t>VLC-900644</t>
  </si>
  <si>
    <t>VA1622.3.C.050</t>
  </si>
  <si>
    <t>Труба PEXa 16(2.2) универсальная (радиаторы, теплый пол) с барьерным слоем EVOH, бухта 50 м</t>
  </si>
  <si>
    <t>81.00 руб.</t>
  </si>
  <si>
    <t>VLC-900645</t>
  </si>
  <si>
    <t>VA2028.3.C.050</t>
  </si>
  <si>
    <t>Труба напорная из сшитого полиэтилена с барьерным слоем EVOH, тип PE-Xa 20(2,8) бухта 50 м</t>
  </si>
  <si>
    <t>120.00 руб.</t>
  </si>
  <si>
    <t>VLC-900646</t>
  </si>
  <si>
    <t>VA1622.3.C.070</t>
  </si>
  <si>
    <t>Труба PEXa 16(2.2) универсальная (радиаторы, теплый пол) с барьерным слоем EVOH, бухта 70 м</t>
  </si>
  <si>
    <t>VLC-900647</t>
  </si>
  <si>
    <t>VA2028.3.C.070</t>
  </si>
  <si>
    <t>Труба напорная из сшитого полиэтилена с барьерным слоем EVOH, тип PE-Xa 20(2,8) бухта 70 м</t>
  </si>
  <si>
    <t>VLC-999022</t>
  </si>
  <si>
    <t>VA2535.3.C.050</t>
  </si>
  <si>
    <t>Труба PEXa 25(3,5) универсальная (радиаторы, теплый пол) с барьерным слоем EVOH, бухта 50 м</t>
  </si>
  <si>
    <t>200.00 руб.</t>
  </si>
  <si>
    <t>VLC-999023</t>
  </si>
  <si>
    <t>VA1622.3.C.100</t>
  </si>
  <si>
    <t>Труба PEXa 16(2.2) универсальная (радиаторы, теплый пол) с барьерным слоем EVOH, бухта 100 м</t>
  </si>
  <si>
    <t>VLC-999024</t>
  </si>
  <si>
    <t>VA2028.3.C.100</t>
  </si>
  <si>
    <t>Труба PEXa 20(2,8) универсальная (радиаторы, теплый пол) с барьерным слоем EVOH, бухта 100 м</t>
  </si>
  <si>
    <t>VLC-999025</t>
  </si>
  <si>
    <t>VA1622.3.C.200</t>
  </si>
  <si>
    <t>Труба PEXa 16(2.2) универсальная (радиаторы, теплый пол) с барьерным слоем EVOH, бухта 200 м</t>
  </si>
  <si>
    <t>VLC-999026</t>
  </si>
  <si>
    <t>VA1622.3.C.500</t>
  </si>
  <si>
    <t>Труба PEXa 16(2.2) универсальная (радиаторы, теплый пол) с барьерным слоем EVOH, бухта 500 м</t>
  </si>
  <si>
    <t>Труба PEX-а VALTEC НА ОТРЕЗ (кратно 10м)</t>
  </si>
  <si>
    <t>УТ000002638</t>
  </si>
  <si>
    <t>VA1622.3 на отрез</t>
  </si>
  <si>
    <t>Труба PEXa 16(2.2) универсальная с EVOH, НА ОТРЕЗ (кратно 10м)</t>
  </si>
  <si>
    <t>Труба PEX-а VALTEC для теплого пола</t>
  </si>
  <si>
    <t>VLC-902038</t>
  </si>
  <si>
    <t>VA1620.3.R.200</t>
  </si>
  <si>
    <t>Труба напорная из сшитого полиэтилена с барьерным слоем EVOH, тип PE-Xa, 16(2,0) бухта 200м</t>
  </si>
  <si>
    <t>VLC-902040</t>
  </si>
  <si>
    <t>VA1620.3.R.600</t>
  </si>
  <si>
    <t>Труба напорная из сшитого полиэтилена с барьерным слоем EVOH, тип PE-Xa, 16(2,0) бухта 600м</t>
  </si>
  <si>
    <t>Труба PEX VIEIR</t>
  </si>
  <si>
    <t>Труба PEX-a VIEIR STABIL с алюминиевым слоем</t>
  </si>
  <si>
    <t>PPA-120005</t>
  </si>
  <si>
    <t>VP88-100</t>
  </si>
  <si>
    <t>Труба VER-PRO PEXb-AL-PEXb STABIL PLATINUM 16х(2,6) бухта 100м</t>
  </si>
  <si>
    <t>117.60 руб.</t>
  </si>
  <si>
    <t>PPA-120006</t>
  </si>
  <si>
    <t>VP88-200</t>
  </si>
  <si>
    <t>Труба VER-PRO PEXb-AL-PEXb STABIL PLATINUM 16х(2,6) бухта 200м</t>
  </si>
  <si>
    <t>113.19 руб.</t>
  </si>
  <si>
    <t>PPA-120008</t>
  </si>
  <si>
    <t>VP92-100</t>
  </si>
  <si>
    <t>Труба VER-PRO PEXb-AL-PEXb STABIL PLATINUM 20(2,9) бухта 100м</t>
  </si>
  <si>
    <t>163.17 руб.</t>
  </si>
  <si>
    <t>PPA-120009</t>
  </si>
  <si>
    <t>VP93-50</t>
  </si>
  <si>
    <t>Труба VER-PRO PEXb-AL-PEXb STABIL PLATINUM 25(3,7) бухта 50м</t>
  </si>
  <si>
    <t>263.13 руб.</t>
  </si>
  <si>
    <t>PPA-120010</t>
  </si>
  <si>
    <t>VP94-25</t>
  </si>
  <si>
    <t>Труба VER-PRO PEXb-AL-PEXb STABIL PLATINUM 32(4,7) бухта 25м</t>
  </si>
  <si>
    <t>391.02 руб.</t>
  </si>
  <si>
    <t>VER-001599</t>
  </si>
  <si>
    <t>VP88A-200</t>
  </si>
  <si>
    <t>Труба STABIL PLATINUM 16.2х2.6 PE-Xa/AL/PERT "VER-PRO" (200М)</t>
  </si>
  <si>
    <t>123.48 руб.</t>
  </si>
  <si>
    <t>VER-001600</t>
  </si>
  <si>
    <t>VP88A-100</t>
  </si>
  <si>
    <t>Труба STABIL PLATINUM 16.2х2.6 PE-Xa/AL/PERT "VER-PRO" (100М)</t>
  </si>
  <si>
    <t>126.42 руб.</t>
  </si>
  <si>
    <t>VER-001601</t>
  </si>
  <si>
    <t>VP92A-100</t>
  </si>
  <si>
    <t>Труба STABIL PLATINUM 20х2.9 PE-Xa/AL/PERT "VER-PRO" (100М)</t>
  </si>
  <si>
    <t>198.45 руб.</t>
  </si>
  <si>
    <t>VER-001661</t>
  </si>
  <si>
    <t>VP93A-50</t>
  </si>
  <si>
    <t>Труба STABIL PLATINUM 25х3.7 PE-Xa/AL/PERT "VER-PRO" (50М)</t>
  </si>
  <si>
    <t>295.47 руб.</t>
  </si>
  <si>
    <t>VER-001662</t>
  </si>
  <si>
    <t>VP94A-25</t>
  </si>
  <si>
    <t>Труба STABIL PLATINUM 32х4.7 PE-Xa/AL/PERT "VER-PRO" (25М)</t>
  </si>
  <si>
    <t>496.86 руб.</t>
  </si>
  <si>
    <t>Труба PEX-a VIEIR универсальная</t>
  </si>
  <si>
    <t>PPA-120004</t>
  </si>
  <si>
    <t>VP89-100</t>
  </si>
  <si>
    <t>Труба VER-PRO универсальная PEXa-EVOH  (рад, теплый пол) 20х2,8 серебро (100м) Kuraray-eval</t>
  </si>
  <si>
    <t>PPA-120011</t>
  </si>
  <si>
    <t>VP87-100</t>
  </si>
  <si>
    <t>Труба VER-PRO универсальная PEXa-EVOH  (рад, теплый пол) 16х2,2 серебро (100м) Kuraray-eval</t>
  </si>
  <si>
    <t>82.32 руб.</t>
  </si>
  <si>
    <t>PPA-120012</t>
  </si>
  <si>
    <t>VP87-200</t>
  </si>
  <si>
    <t>Труба VER-PRO универсальная PEXa-EVOH  (рад, теплый пол) 16х2,2 серебро (200м) Kuraray-eval</t>
  </si>
  <si>
    <t>80.85 руб.</t>
  </si>
  <si>
    <t>PPA-120013</t>
  </si>
  <si>
    <t>VP90-50</t>
  </si>
  <si>
    <t>Труба VER-PRO универсальная PEXa-EVOH  (рад, теплый пол) 25х3,5 серебро (50м) Kuraray-eval</t>
  </si>
  <si>
    <t>208.74 руб.</t>
  </si>
  <si>
    <t>PPA-120014</t>
  </si>
  <si>
    <t>VP91-50</t>
  </si>
  <si>
    <t>Труба VER-PRO универсальная PEXa-EVOH  (рад, теплый пол) 32х4,4 серебро (50м) Kuraray-eval</t>
  </si>
  <si>
    <t>305.76 руб.</t>
  </si>
  <si>
    <t>PPA-120023</t>
  </si>
  <si>
    <t>VP87-600</t>
  </si>
  <si>
    <t>Труба VER-PRO универсальная PEXa-EVOH  (рад, теплый пол) 16х2,2 серебро (600м) Kuraray-eval</t>
  </si>
  <si>
    <t>79.38 руб.</t>
  </si>
  <si>
    <t>VRP-120007</t>
  </si>
  <si>
    <t>Pink 16x2.2-200</t>
  </si>
  <si>
    <t>Труба PEX-a EVOH 16х2,2 универсальная (радиаторы, теплый пол) фиолетовая (бухта 200 м)</t>
  </si>
  <si>
    <t>63.80 руб.</t>
  </si>
  <si>
    <t>VRP-120010</t>
  </si>
  <si>
    <t>Pink 20x2.8-200</t>
  </si>
  <si>
    <t>Труба PEX-a EVOH 20х2,8 универсальная (радиаторы, теплый пол) фиолетовая (бухта 200 м)</t>
  </si>
  <si>
    <t>92.40 руб.</t>
  </si>
  <si>
    <t>Труба PEX-b VIEIR для теплого пола</t>
  </si>
  <si>
    <t>PPA-120015</t>
  </si>
  <si>
    <t>DN16*2.0-100</t>
  </si>
  <si>
    <t>Труба для теплого пола PEXb-EVOH 16х2,0 VIEIR красная (100м)</t>
  </si>
  <si>
    <t>60.27 руб.</t>
  </si>
  <si>
    <t>PPA-120016</t>
  </si>
  <si>
    <t>DN16*2.0-200</t>
  </si>
  <si>
    <t>Труба для теплого пола PEXb-EVOH 16х2,0 VIEIR красная (200м)</t>
  </si>
  <si>
    <t>57.33 руб.</t>
  </si>
  <si>
    <t>PPA-120017</t>
  </si>
  <si>
    <t>DN16*2.0-600</t>
  </si>
  <si>
    <t>Труба для теплого пола PEXb-EVOH 16х2,0 VIEIR красная (600м)</t>
  </si>
  <si>
    <t>55.86 руб.</t>
  </si>
  <si>
    <t>PPA-120018</t>
  </si>
  <si>
    <t>DN20*2,0-100</t>
  </si>
  <si>
    <t>Труба для теплого пола PEXb-EVOH 20х2,0 VIEIR красная (100м)</t>
  </si>
  <si>
    <t>77.91 руб.</t>
  </si>
  <si>
    <t>Труба PEX VERO-PLAST</t>
  </si>
  <si>
    <t>Труба PEXа VERO-PLAST для теплого пола</t>
  </si>
  <si>
    <t>VRP-200001</t>
  </si>
  <si>
    <t>Vpa1620-100</t>
  </si>
  <si>
    <t>Труба для теплого пола PEX-a EVOH 16х2,0 красная VERO-PLAST (бухта 100 м)</t>
  </si>
  <si>
    <t>75.00 руб.</t>
  </si>
  <si>
    <t>VRP-200002</t>
  </si>
  <si>
    <t>Vpa1620-200</t>
  </si>
  <si>
    <t>Труба для теплого пола PEX-a EVOH 16х2,0 красная VERO-PLAST (бухта 200 м)</t>
  </si>
  <si>
    <t>VRP-200003</t>
  </si>
  <si>
    <t>Vpa1620-600</t>
  </si>
  <si>
    <t>Труба для теплого пола PEX-a EVOH 16х2,0 красная VERO-PLAST (бухта 600 м)</t>
  </si>
  <si>
    <t>Труба PEXа VERO-PLAST универсальная (радиаторы, теплый пол)</t>
  </si>
  <si>
    <t>VRP-200018</t>
  </si>
  <si>
    <t>Труба PEXa-EVOH 16х2,2 серебро универсальная (рад, теплый пол) VERO-PLAST (100м)</t>
  </si>
  <si>
    <t>VRP-200019</t>
  </si>
  <si>
    <t>Труба PEXa-EVOH 16х2,2 серебро универсальная (рад, теплый пол) VERO-PLAST (200м)</t>
  </si>
  <si>
    <t>VRP-200020</t>
  </si>
  <si>
    <t>Труба PEXa-EVOH 16х2,2 серебро универсальная (рад, теплый пол) VERO-PLAST (600м)</t>
  </si>
  <si>
    <t>VRP-200021</t>
  </si>
  <si>
    <t>Труба PEXa-EVOH 20х2,8 серебро универсальная (рад, теплый пол) VERO-PLAST (100м)</t>
  </si>
  <si>
    <t>VRP-200022</t>
  </si>
  <si>
    <t>Труба PEXa-EVOH 20х2,8 серебро универсальная (рад, теплый пол) VERO-PLAST (200м)</t>
  </si>
  <si>
    <t>VRP-200023</t>
  </si>
  <si>
    <t>Труба PEXa-EVOH 20х2,8 серебро универсальная (рад, теплый пол) VERO-PLAST (300м)</t>
  </si>
  <si>
    <t>VRP-200024</t>
  </si>
  <si>
    <t>Труба PEXa-EVOH 25х3,5 серебро универсальная (рад, теплый пол) VERO-PLAST (50м)</t>
  </si>
  <si>
    <t>VRP-200025</t>
  </si>
  <si>
    <t>Труба PEXa-EVOH 25х3,5 серебро универсальная (рад, теплый пол) VERO-PLAST (100м)</t>
  </si>
  <si>
    <t>VRP-200026</t>
  </si>
  <si>
    <t>Труба PEXa-EVOH 32х4,4 серебро универсальная (рад, теплый пол) VERO-PLAST (50м)</t>
  </si>
  <si>
    <t>VRP-200027</t>
  </si>
  <si>
    <t>Труба PEXa-EVOH 32х4,4 серебро универсальная (рад, теплый пол) VERO-PLAST (100м)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</si>
</sst>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  <fill>
      <patternFill patternType="solid">
        <fgColor rgb="F2F2F2"/>
        <bgColor rgb="F2F2F2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  <xf xfId="0" fontId="1" numFmtId="0" fillId="6" borderId="1" applyFont="1" applyNumberFormat="0" applyFill="1" applyBorder="1" applyAlignment="1">
      <alignment horizontal="general" vertical="center" textRotation="0" wrapText="true" shrinkToFit="false" indent="5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fd95bdd_86a5_11e9_8101_003048fd731b_2aaa74f9_2840_11ed_a30f_00259070b4871.jpeg"/><Relationship Id="rId2" Type="http://schemas.openxmlformats.org/officeDocument/2006/relationships/image" Target="../media/bfd95be0_86a5_11e9_8101_003048fd731b_2aaa74fa_2840_11ed_a30f_00259070b4872.jpeg"/><Relationship Id="rId3" Type="http://schemas.openxmlformats.org/officeDocument/2006/relationships/image" Target="../media/bfd95be3_86a5_11e9_8101_003048fd731b_2aaa74fb_2840_11ed_a30f_00259070b4873.jpeg"/><Relationship Id="rId4" Type="http://schemas.openxmlformats.org/officeDocument/2006/relationships/image" Target="../media/bfd95be6_86a5_11e9_8101_003048fd731b_2aaa74fc_2840_11ed_a30f_00259070b4874.jpeg"/><Relationship Id="rId5" Type="http://schemas.openxmlformats.org/officeDocument/2006/relationships/image" Target="../media/ccf19357_ffba_11e9_810b_003048fd731b_2aaa74fd_2840_11ed_a30f_00259070b4875.jpeg"/><Relationship Id="rId6" Type="http://schemas.openxmlformats.org/officeDocument/2006/relationships/image" Target="../media/02a66c36_db0d_11ec_a2a2_00259070b487_695c4567_11fe_11ef_a5b8_047c1617b1436.jpeg"/><Relationship Id="rId7" Type="http://schemas.openxmlformats.org/officeDocument/2006/relationships/image" Target="../media/54e1da90_3459_11ef_a5e4_047c1617b143_4e2a7404_fcc7_11ef_a6ef_047c1617b1437.jpeg"/><Relationship Id="rId8" Type="http://schemas.openxmlformats.org/officeDocument/2006/relationships/image" Target="../media/54e1da92_3459_11ef_a5e4_047c1617b143_4e2a7408_fcc7_11ef_a6ef_047c1617b1438.jpeg"/><Relationship Id="rId9" Type="http://schemas.openxmlformats.org/officeDocument/2006/relationships/image" Target="../media/54e1da94_3459_11ef_a5e4_047c1617b143_4e2a7406_fcc7_11ef_a6ef_047c1617b1439.jpeg"/><Relationship Id="rId10" Type="http://schemas.openxmlformats.org/officeDocument/2006/relationships/image" Target="../media/54e1da96_3459_11ef_a5e4_047c1617b143_4e2a740a_fcc7_11ef_a6ef_047c1617b14310.jpeg"/><Relationship Id="rId11" Type="http://schemas.openxmlformats.org/officeDocument/2006/relationships/image" Target="../media/3a76c3d3_0b65_11ec_831e_003048fd731b_2aaa74fe_2840_11ed_a30f_00259070b48711.jpeg"/><Relationship Id="rId12" Type="http://schemas.openxmlformats.org/officeDocument/2006/relationships/image" Target="../media/3a76c3d5_0b65_11ec_831e_003048fd731b_2aaa74ff_2840_11ed_a30f_00259070b48712.jpeg"/><Relationship Id="rId13" Type="http://schemas.openxmlformats.org/officeDocument/2006/relationships/image" Target="../media/3a76c3d7_0b65_11ec_831e_003048fd731b_2aaa7501_2840_11ed_a30f_00259070b48713.jpeg"/><Relationship Id="rId14" Type="http://schemas.openxmlformats.org/officeDocument/2006/relationships/image" Target="../media/3a76c3d9_0b65_11ec_831e_003048fd731b_2aaa7502_2840_11ed_a30f_00259070b48714.jpeg"/><Relationship Id="rId15" Type="http://schemas.openxmlformats.org/officeDocument/2006/relationships/image" Target="../media/3a76c3db_0b65_11ec_831e_003048fd731b_2aaa7504_2840_11ed_a30f_00259070b48715.jpeg"/><Relationship Id="rId16" Type="http://schemas.openxmlformats.org/officeDocument/2006/relationships/image" Target="../media/bfd95bf2_86a5_11e9_8101_003048fd731b_2aaa74d0_2840_11ed_a30f_00259070b48716.png"/><Relationship Id="rId17" Type="http://schemas.openxmlformats.org/officeDocument/2006/relationships/image" Target="../media/bfd95bf4_86a5_11e9_8101_003048fd731b_2aaa74d1_2840_11ed_a30f_00259070b48717.png"/><Relationship Id="rId18" Type="http://schemas.openxmlformats.org/officeDocument/2006/relationships/image" Target="../media/64b52e4b_7c9e_11ea_8111_003048fd731b_2aaa74d2_2840_11ed_a30f_00259070b48718.png"/><Relationship Id="rId19" Type="http://schemas.openxmlformats.org/officeDocument/2006/relationships/image" Target="../media/64b52e4d_7c9e_11ea_8111_003048fd731b_2aaa74d3_2840_11ed_a30f_00259070b48719.png"/><Relationship Id="rId20" Type="http://schemas.openxmlformats.org/officeDocument/2006/relationships/image" Target="../media/64b52e4f_7c9e_11ea_8111_003048fd731b_2aaa74d4_2840_11ed_a30f_00259070b48720.png"/><Relationship Id="rId21" Type="http://schemas.openxmlformats.org/officeDocument/2006/relationships/image" Target="../media/bfd95bf0_86a5_11e9_8101_003048fd731b_2aaa74cf_2840_11ed_a30f_00259070b48721.png"/><Relationship Id="rId22" Type="http://schemas.openxmlformats.org/officeDocument/2006/relationships/image" Target="../media/64b52e43_7c9e_11ea_8111_003048fd731b_2aaa74d5_2840_11ed_a30f_00259070b48722.png"/><Relationship Id="rId23" Type="http://schemas.openxmlformats.org/officeDocument/2006/relationships/image" Target="../media/64b52e45_7c9e_11ea_8111_003048fd731b_2aaa74d6_2840_11ed_a30f_00259070b48723.png"/><Relationship Id="rId24" Type="http://schemas.openxmlformats.org/officeDocument/2006/relationships/image" Target="../media/64b52e47_7c9e_11ea_8111_003048fd731b_2aaa74d7_2840_11ed_a30f_00259070b48724.png"/><Relationship Id="rId25" Type="http://schemas.openxmlformats.org/officeDocument/2006/relationships/image" Target="../media/64b52e49_7c9e_11ea_8111_003048fd731b_2aaa74d8_2840_11ed_a30f_00259070b48725.png"/><Relationship Id="rId26" Type="http://schemas.openxmlformats.org/officeDocument/2006/relationships/image" Target="../media/1fcb31b4_5f91_11eb_822d_003048fd731b_2aaa74e1_2840_11ed_a30f_00259070b48726.png"/><Relationship Id="rId27" Type="http://schemas.openxmlformats.org/officeDocument/2006/relationships/image" Target="../media/799ef3ef_00ff_11ee_a44f_047c1617b143_695c456b_11fe_11ef_a5b8_047c1617b14327.png"/><Relationship Id="rId28" Type="http://schemas.openxmlformats.org/officeDocument/2006/relationships/image" Target="../media/799ef3f5_00ff_11ee_a44f_047c1617b143_695c4574_11fe_11ef_a5b8_047c1617b14328.png"/><Relationship Id="rId29" Type="http://schemas.openxmlformats.org/officeDocument/2006/relationships/image" Target="../media/1fcb31a6_5f91_11eb_822d_003048fd731b_2aaa74d9_2840_11ed_a30f_00259070b48729.jpeg"/><Relationship Id="rId30" Type="http://schemas.openxmlformats.org/officeDocument/2006/relationships/image" Target="../media/1fcb31a8_5f91_11eb_822d_003048fd731b_2aaa74da_2840_11ed_a30f_00259070b48730.jpeg"/><Relationship Id="rId31" Type="http://schemas.openxmlformats.org/officeDocument/2006/relationships/image" Target="../media/1fcb31aa_5f91_11eb_822d_003048fd731b_2aaa74db_2840_11ed_a30f_00259070b48731.jpeg"/><Relationship Id="rId32" Type="http://schemas.openxmlformats.org/officeDocument/2006/relationships/image" Target="../media/1fcb31ac_5f91_11eb_822d_003048fd731b_2aaa74dc_2840_11ed_a30f_00259070b48732.jpeg"/><Relationship Id="rId33" Type="http://schemas.openxmlformats.org/officeDocument/2006/relationships/image" Target="../media/4bc12b80_b632_11ee_a53c_047c1617b143_d0f60f8d_ca39_11ee_a557_047c1617b14333.jpeg"/><Relationship Id="rId34" Type="http://schemas.openxmlformats.org/officeDocument/2006/relationships/image" Target="../media/4bc12b82_b632_11ee_a53c_047c1617b143_d0f60f91_ca39_11ee_a557_047c1617b14334.jpeg"/><Relationship Id="rId35" Type="http://schemas.openxmlformats.org/officeDocument/2006/relationships/image" Target="../media/4bc12b84_b632_11ee_a53c_047c1617b143_d0f60f95_ca39_11ee_a557_047c1617b14335.jpeg"/><Relationship Id="rId36" Type="http://schemas.openxmlformats.org/officeDocument/2006/relationships/image" Target="../media/c849624d_f96d_11ee_a598_047c1617b143_3d7c072a_0312_11ef_a5a4_047c1617b14336.png"/><Relationship Id="rId37" Type="http://schemas.openxmlformats.org/officeDocument/2006/relationships/image" Target="../media/c849624f_f96d_11ee_a598_047c1617b143_3d7c072b_0312_11ef_a5a4_047c1617b14337.png"/><Relationship Id="rId38" Type="http://schemas.openxmlformats.org/officeDocument/2006/relationships/image" Target="../media/c8496251_f96d_11ee_a598_047c1617b143_3d7c072c_0312_11ef_a5a4_047c1617b14338.png"/><Relationship Id="rId39" Type="http://schemas.openxmlformats.org/officeDocument/2006/relationships/image" Target="../media/c8496253_f96d_11ee_a598_047c1617b143_3d7c072d_0312_11ef_a5a4_047c1617b14339.png"/><Relationship Id="rId40" Type="http://schemas.openxmlformats.org/officeDocument/2006/relationships/image" Target="../media/c8496255_f96d_11ee_a598_047c1617b143_3d7c072e_0312_11ef_a5a4_047c1617b14340.png"/><Relationship Id="rId41" Type="http://schemas.openxmlformats.org/officeDocument/2006/relationships/image" Target="../media/c8496257_f96d_11ee_a598_047c1617b143_3d7c072f_0312_11ef_a5a4_047c1617b14341.png"/><Relationship Id="rId42" Type="http://schemas.openxmlformats.org/officeDocument/2006/relationships/image" Target="../media/c8496259_f96d_11ee_a598_047c1617b143_3d7c0730_0312_11ef_a5a4_047c1617b14342.png"/><Relationship Id="rId43" Type="http://schemas.openxmlformats.org/officeDocument/2006/relationships/image" Target="../media/c849625b_f96d_11ee_a598_047c1617b143_3d7c0731_0312_11ef_a5a4_047c1617b14343.png"/><Relationship Id="rId44" Type="http://schemas.openxmlformats.org/officeDocument/2006/relationships/image" Target="../media/c849625d_f96d_11ee_a598_047c1617b143_3d7c0732_0312_11ef_a5a4_047c1617b14344.png"/><Relationship Id="rId45" Type="http://schemas.openxmlformats.org/officeDocument/2006/relationships/image" Target="../media/c849625f_f96d_11ee_a598_047c1617b143_3d7c0733_0312_11ef_a5a4_047c1617b1434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1" name="Image_7" descr="Image_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2" name="Image_8" descr="Image_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3" name="Image_9" descr="Image_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4" name="Image_10" descr="Image_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5" name="Image_11" descr="Image_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6" name="Image_13" descr="Image_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7" name="Image_14" descr="Image_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8" name="Image_15" descr="Image_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9" name="Image_16" descr="Image_1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0" name="Image_17" descr="Image_17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1" name="Image_18" descr="Image_1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2" name="Image_19" descr="Image_19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3" name="Image_20" descr="Image_2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4" name="Image_21" descr="Image_2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5" name="Image_22" descr="Image_2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16" name="Image_30" descr="Image_3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17" name="Image_31" descr="Image_3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18" name="Image_32" descr="Image_3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19" name="Image_33" descr="Image_3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0" name="Image_34" descr="Image_3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21" name="Image_41" descr="Image_41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22" name="Image_42" descr="Image_42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23" name="Image_43" descr="Image_43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24" name="Image_44" descr="Image_44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25" name="Image_45" descr="Image_45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26" name="Image_46" descr="Image_46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27" name="Image_47" descr="Image_4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28" name="Image_48" descr="Image_4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29" name="Image_50" descr="Image_50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30" name="Image_51" descr="Image_51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31" name="Image_52" descr="Image_52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32" name="Image_53" descr="Image_53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33" name="Image_56" descr="Image_56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34" name="Image_57" descr="Image_57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35" name="Image_58" descr="Image_58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36" name="Image_60" descr="Image_6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37" name="Image_61" descr="Image_6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38" name="Image_62" descr="Image_6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39" name="Image_63" descr="Image_6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40" name="Image_64" descr="Image_6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41" name="Image_65" descr="Image_6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42" name="Image_66" descr="Image_6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43" name="Image_67" descr="Image_6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44" name="Image_68" descr="Image_6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45" name="Image_69" descr="Image_6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6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outlineLevel="4">
      <c r="A6" s="10" t="s">
        <v>14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5"/>
    </row>
    <row r="7" spans="1:12" customHeight="1" ht="105" outlineLevel="6">
      <c r="A7" s="1"/>
      <c r="B7" s="1">
        <v>819768</v>
      </c>
      <c r="C7" s="1" t="s">
        <v>15</v>
      </c>
      <c r="D7" s="1" t="s">
        <v>16</v>
      </c>
      <c r="E7" s="2" t="s">
        <v>17</v>
      </c>
      <c r="F7" s="2" t="s">
        <v>18</v>
      </c>
      <c r="G7" s="2" t="s">
        <v>19</v>
      </c>
      <c r="H7" s="2" t="s">
        <v>20</v>
      </c>
      <c r="I7" s="1">
        <v>0</v>
      </c>
      <c r="J7" s="3" t="s">
        <v>21</v>
      </c>
      <c r="K7" s="2" t="str">
        <f>J7*78.00</f>
        <v>0</v>
      </c>
      <c r="L7" s="5"/>
    </row>
    <row r="8" spans="1:12" customHeight="1" ht="105" outlineLevel="6">
      <c r="A8" s="1"/>
      <c r="B8" s="1">
        <v>819769</v>
      </c>
      <c r="C8" s="1" t="s">
        <v>22</v>
      </c>
      <c r="D8" s="1" t="s">
        <v>23</v>
      </c>
      <c r="E8" s="2" t="s">
        <v>24</v>
      </c>
      <c r="F8" s="2" t="s">
        <v>18</v>
      </c>
      <c r="G8" s="2" t="s">
        <v>25</v>
      </c>
      <c r="H8" s="2" t="s">
        <v>20</v>
      </c>
      <c r="I8" s="1">
        <v>0</v>
      </c>
      <c r="J8" s="3" t="s">
        <v>21</v>
      </c>
      <c r="K8" s="2" t="str">
        <f>J8*78.00</f>
        <v>0</v>
      </c>
      <c r="L8" s="5"/>
    </row>
    <row r="9" spans="1:12" customHeight="1" ht="105" outlineLevel="6">
      <c r="A9" s="1"/>
      <c r="B9" s="1">
        <v>819770</v>
      </c>
      <c r="C9" s="1" t="s">
        <v>26</v>
      </c>
      <c r="D9" s="1" t="s">
        <v>27</v>
      </c>
      <c r="E9" s="2" t="s">
        <v>28</v>
      </c>
      <c r="F9" s="2" t="s">
        <v>29</v>
      </c>
      <c r="G9" s="2" t="s">
        <v>30</v>
      </c>
      <c r="H9" s="2" t="s">
        <v>20</v>
      </c>
      <c r="I9" s="1">
        <v>0</v>
      </c>
      <c r="J9" s="3" t="s">
        <v>21</v>
      </c>
      <c r="K9" s="2" t="str">
        <f>J9*107.00</f>
        <v>0</v>
      </c>
      <c r="L9" s="5"/>
    </row>
    <row r="10" spans="1:12" customHeight="1" ht="105" outlineLevel="6">
      <c r="A10" s="1"/>
      <c r="B10" s="1">
        <v>819771</v>
      </c>
      <c r="C10" s="1" t="s">
        <v>31</v>
      </c>
      <c r="D10" s="1" t="s">
        <v>32</v>
      </c>
      <c r="E10" s="2" t="s">
        <v>33</v>
      </c>
      <c r="F10" s="2" t="s">
        <v>29</v>
      </c>
      <c r="G10" s="2" t="s">
        <v>19</v>
      </c>
      <c r="H10" s="2" t="s">
        <v>20</v>
      </c>
      <c r="I10" s="1">
        <v>0</v>
      </c>
      <c r="J10" s="3" t="s">
        <v>21</v>
      </c>
      <c r="K10" s="2" t="str">
        <f>J10*107.00</f>
        <v>0</v>
      </c>
      <c r="L10" s="5"/>
    </row>
    <row r="11" spans="1:12" customHeight="1" ht="105" outlineLevel="6">
      <c r="A11" s="1"/>
      <c r="B11" s="1">
        <v>824466</v>
      </c>
      <c r="C11" s="1" t="s">
        <v>34</v>
      </c>
      <c r="D11" s="1" t="s">
        <v>35</v>
      </c>
      <c r="E11" s="2" t="s">
        <v>36</v>
      </c>
      <c r="F11" s="2" t="s">
        <v>18</v>
      </c>
      <c r="G11" s="2" t="s">
        <v>25</v>
      </c>
      <c r="H11" s="2" t="s">
        <v>20</v>
      </c>
      <c r="I11" s="1">
        <v>0</v>
      </c>
      <c r="J11" s="3" t="s">
        <v>21</v>
      </c>
      <c r="K11" s="2" t="str">
        <f>J11*78.00</f>
        <v>0</v>
      </c>
      <c r="L11" s="5"/>
    </row>
    <row r="12" spans="1:12" outlineLevel="4">
      <c r="A12" s="10" t="s">
        <v>37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5"/>
    </row>
    <row r="13" spans="1:12" customHeight="1" ht="105" outlineLevel="6">
      <c r="A13" s="1"/>
      <c r="B13" s="1">
        <v>868511</v>
      </c>
      <c r="C13" s="1" t="s">
        <v>38</v>
      </c>
      <c r="D13" s="1" t="s">
        <v>39</v>
      </c>
      <c r="E13" s="2" t="s">
        <v>40</v>
      </c>
      <c r="F13" s="2" t="s">
        <v>41</v>
      </c>
      <c r="G13" s="2" t="s">
        <v>42</v>
      </c>
      <c r="H13" s="2" t="s">
        <v>25</v>
      </c>
      <c r="I13" s="1">
        <v>0</v>
      </c>
      <c r="J13" s="3" t="s">
        <v>43</v>
      </c>
      <c r="K13" s="2" t="str">
        <f>J13*332.00</f>
        <v>0</v>
      </c>
      <c r="L13" s="5"/>
    </row>
    <row r="14" spans="1:12" customHeight="1" ht="105" outlineLevel="6">
      <c r="A14" s="1"/>
      <c r="B14" s="1">
        <v>887329</v>
      </c>
      <c r="C14" s="1" t="s">
        <v>44</v>
      </c>
      <c r="D14" s="1" t="s">
        <v>45</v>
      </c>
      <c r="E14" s="2" t="s">
        <v>46</v>
      </c>
      <c r="F14" s="2" t="s">
        <v>47</v>
      </c>
      <c r="G14" s="2" t="s">
        <v>30</v>
      </c>
      <c r="H14" s="2">
        <v>0</v>
      </c>
      <c r="I14" s="1">
        <v>0</v>
      </c>
      <c r="J14" s="3" t="s">
        <v>21</v>
      </c>
      <c r="K14" s="2" t="str">
        <f>J14*81.00</f>
        <v>0</v>
      </c>
      <c r="L14" s="5"/>
    </row>
    <row r="15" spans="1:12" customHeight="1" ht="105" outlineLevel="6">
      <c r="A15" s="1"/>
      <c r="B15" s="1">
        <v>956454</v>
      </c>
      <c r="C15" s="1" t="s">
        <v>48</v>
      </c>
      <c r="D15" s="1" t="s">
        <v>49</v>
      </c>
      <c r="E15" s="2" t="s">
        <v>50</v>
      </c>
      <c r="F15" s="2" t="s">
        <v>51</v>
      </c>
      <c r="G15" s="2" t="s">
        <v>30</v>
      </c>
      <c r="H15" s="2" t="s">
        <v>25</v>
      </c>
      <c r="I15" s="1">
        <v>0</v>
      </c>
      <c r="J15" s="3" t="s">
        <v>21</v>
      </c>
      <c r="K15" s="2" t="str">
        <f>J15*120.00</f>
        <v>0</v>
      </c>
      <c r="L15" s="5"/>
    </row>
    <row r="16" spans="1:12" customHeight="1" ht="105" outlineLevel="6">
      <c r="A16" s="1"/>
      <c r="B16" s="1">
        <v>887330</v>
      </c>
      <c r="C16" s="1" t="s">
        <v>52</v>
      </c>
      <c r="D16" s="1" t="s">
        <v>53</v>
      </c>
      <c r="E16" s="2" t="s">
        <v>54</v>
      </c>
      <c r="F16" s="2" t="s">
        <v>47</v>
      </c>
      <c r="G16" s="2" t="s">
        <v>30</v>
      </c>
      <c r="H16" s="2" t="s">
        <v>25</v>
      </c>
      <c r="I16" s="1">
        <v>0</v>
      </c>
      <c r="J16" s="3" t="s">
        <v>21</v>
      </c>
      <c r="K16" s="2" t="str">
        <f>J16*81.00</f>
        <v>0</v>
      </c>
      <c r="L16" s="5"/>
    </row>
    <row r="17" spans="1:12" customHeight="1" ht="105" outlineLevel="6">
      <c r="A17" s="1"/>
      <c r="B17" s="1">
        <v>956455</v>
      </c>
      <c r="C17" s="1" t="s">
        <v>55</v>
      </c>
      <c r="D17" s="1" t="s">
        <v>56</v>
      </c>
      <c r="E17" s="2" t="s">
        <v>57</v>
      </c>
      <c r="F17" s="2" t="s">
        <v>51</v>
      </c>
      <c r="G17" s="2" t="s">
        <v>30</v>
      </c>
      <c r="H17" s="2" t="s">
        <v>19</v>
      </c>
      <c r="I17" s="1">
        <v>0</v>
      </c>
      <c r="J17" s="3" t="s">
        <v>21</v>
      </c>
      <c r="K17" s="2" t="str">
        <f>J17*120.00</f>
        <v>0</v>
      </c>
      <c r="L17" s="5"/>
    </row>
    <row r="18" spans="1:12" customHeight="1" ht="105" outlineLevel="6">
      <c r="A18" s="1"/>
      <c r="B18" s="1">
        <v>837056</v>
      </c>
      <c r="C18" s="1" t="s">
        <v>58</v>
      </c>
      <c r="D18" s="1" t="s">
        <v>59</v>
      </c>
      <c r="E18" s="2" t="s">
        <v>60</v>
      </c>
      <c r="F18" s="2" t="s">
        <v>61</v>
      </c>
      <c r="G18" s="2" t="s">
        <v>30</v>
      </c>
      <c r="H18" s="2">
        <v>0</v>
      </c>
      <c r="I18" s="1">
        <v>0</v>
      </c>
      <c r="J18" s="3" t="s">
        <v>21</v>
      </c>
      <c r="K18" s="2" t="str">
        <f>J18*200.00</f>
        <v>0</v>
      </c>
      <c r="L18" s="5"/>
    </row>
    <row r="19" spans="1:12" customHeight="1" ht="105" outlineLevel="6">
      <c r="A19" s="1"/>
      <c r="B19" s="1">
        <v>837057</v>
      </c>
      <c r="C19" s="1" t="s">
        <v>62</v>
      </c>
      <c r="D19" s="1" t="s">
        <v>63</v>
      </c>
      <c r="E19" s="2" t="s">
        <v>64</v>
      </c>
      <c r="F19" s="2" t="s">
        <v>47</v>
      </c>
      <c r="G19" s="2" t="s">
        <v>19</v>
      </c>
      <c r="H19" s="2">
        <v>0</v>
      </c>
      <c r="I19" s="1">
        <v>0</v>
      </c>
      <c r="J19" s="3" t="s">
        <v>21</v>
      </c>
      <c r="K19" s="2" t="str">
        <f>J19*81.00</f>
        <v>0</v>
      </c>
      <c r="L19" s="5"/>
    </row>
    <row r="20" spans="1:12" customHeight="1" ht="105" outlineLevel="6">
      <c r="A20" s="1"/>
      <c r="B20" s="1">
        <v>837058</v>
      </c>
      <c r="C20" s="1" t="s">
        <v>65</v>
      </c>
      <c r="D20" s="1" t="s">
        <v>66</v>
      </c>
      <c r="E20" s="2" t="s">
        <v>67</v>
      </c>
      <c r="F20" s="2" t="s">
        <v>51</v>
      </c>
      <c r="G20" s="2" t="s">
        <v>30</v>
      </c>
      <c r="H20" s="2">
        <v>0</v>
      </c>
      <c r="I20" s="1">
        <v>0</v>
      </c>
      <c r="J20" s="3" t="s">
        <v>21</v>
      </c>
      <c r="K20" s="2" t="str">
        <f>J20*120.00</f>
        <v>0</v>
      </c>
      <c r="L20" s="5"/>
    </row>
    <row r="21" spans="1:12" customHeight="1" ht="105" outlineLevel="6">
      <c r="A21" s="1"/>
      <c r="B21" s="1">
        <v>837059</v>
      </c>
      <c r="C21" s="1" t="s">
        <v>68</v>
      </c>
      <c r="D21" s="1" t="s">
        <v>69</v>
      </c>
      <c r="E21" s="2" t="s">
        <v>70</v>
      </c>
      <c r="F21" s="2" t="s">
        <v>47</v>
      </c>
      <c r="G21" s="2" t="s">
        <v>25</v>
      </c>
      <c r="H21" s="2">
        <v>0</v>
      </c>
      <c r="I21" s="1">
        <v>0</v>
      </c>
      <c r="J21" s="3" t="s">
        <v>21</v>
      </c>
      <c r="K21" s="2" t="str">
        <f>J21*81.00</f>
        <v>0</v>
      </c>
      <c r="L21" s="5"/>
    </row>
    <row r="22" spans="1:12" customHeight="1" ht="105" outlineLevel="6">
      <c r="A22" s="1"/>
      <c r="B22" s="1">
        <v>837060</v>
      </c>
      <c r="C22" s="1" t="s">
        <v>71</v>
      </c>
      <c r="D22" s="1" t="s">
        <v>72</v>
      </c>
      <c r="E22" s="2" t="s">
        <v>73</v>
      </c>
      <c r="F22" s="2" t="s">
        <v>47</v>
      </c>
      <c r="G22" s="2" t="s">
        <v>30</v>
      </c>
      <c r="H22" s="2">
        <v>0</v>
      </c>
      <c r="I22" s="1">
        <v>0</v>
      </c>
      <c r="J22" s="3" t="s">
        <v>21</v>
      </c>
      <c r="K22" s="2" t="str">
        <f>J22*81.00</f>
        <v>0</v>
      </c>
      <c r="L22" s="5"/>
    </row>
    <row r="23" spans="1:12" outlineLevel="4">
      <c r="A23" s="10" t="s">
        <v>74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5"/>
    </row>
    <row r="24" spans="1:12" outlineLevel="6">
      <c r="A24" s="1"/>
      <c r="B24" s="1">
        <v>954783</v>
      </c>
      <c r="C24" s="1" t="s">
        <v>75</v>
      </c>
      <c r="D24" s="1" t="s">
        <v>76</v>
      </c>
      <c r="E24" s="2" t="s">
        <v>77</v>
      </c>
      <c r="F24" s="2" t="s">
        <v>47</v>
      </c>
      <c r="G24" s="2" t="s">
        <v>25</v>
      </c>
      <c r="H24" s="2">
        <v>0</v>
      </c>
      <c r="I24" s="1">
        <v>0</v>
      </c>
      <c r="J24" s="3" t="s">
        <v>21</v>
      </c>
      <c r="K24" s="2" t="str">
        <f>J24*81.00</f>
        <v>0</v>
      </c>
      <c r="L24" s="5"/>
    </row>
    <row r="25" spans="1:12" outlineLevel="4">
      <c r="A25" s="10" t="s">
        <v>78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5"/>
    </row>
    <row r="26" spans="1:12" outlineLevel="6">
      <c r="A26" s="1"/>
      <c r="B26" s="1">
        <v>956762</v>
      </c>
      <c r="C26" s="1" t="s">
        <v>79</v>
      </c>
      <c r="D26" s="1" t="s">
        <v>80</v>
      </c>
      <c r="E26" s="2" t="s">
        <v>81</v>
      </c>
      <c r="F26" s="2" t="s">
        <v>18</v>
      </c>
      <c r="G26" s="2" t="s">
        <v>25</v>
      </c>
      <c r="H26" s="2">
        <v>0</v>
      </c>
      <c r="I26" s="1">
        <v>0</v>
      </c>
      <c r="J26" s="3" t="s">
        <v>21</v>
      </c>
      <c r="K26" s="2" t="str">
        <f>J26*78.00</f>
        <v>0</v>
      </c>
      <c r="L26" s="5"/>
    </row>
    <row r="27" spans="1:12" outlineLevel="6">
      <c r="A27" s="1"/>
      <c r="B27" s="1">
        <v>956763</v>
      </c>
      <c r="C27" s="1" t="s">
        <v>82</v>
      </c>
      <c r="D27" s="1" t="s">
        <v>83</v>
      </c>
      <c r="E27" s="2" t="s">
        <v>84</v>
      </c>
      <c r="F27" s="2" t="s">
        <v>18</v>
      </c>
      <c r="G27" s="2" t="s">
        <v>25</v>
      </c>
      <c r="H27" s="2">
        <v>0</v>
      </c>
      <c r="I27" s="1">
        <v>0</v>
      </c>
      <c r="J27" s="3" t="s">
        <v>21</v>
      </c>
      <c r="K27" s="2" t="str">
        <f>J27*78.00</f>
        <v>0</v>
      </c>
      <c r="L27" s="5"/>
    </row>
    <row r="28" spans="1:12" outlineLevel="3">
      <c r="A28" s="9" t="s">
        <v>85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</row>
    <row r="29" spans="1:12" outlineLevel="4">
      <c r="A29" s="10" t="s">
        <v>86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5"/>
    </row>
    <row r="30" spans="1:12" customHeight="1" ht="105" outlineLevel="6">
      <c r="A30" s="1"/>
      <c r="B30" s="1">
        <v>819776</v>
      </c>
      <c r="C30" s="1" t="s">
        <v>87</v>
      </c>
      <c r="D30" s="1" t="s">
        <v>88</v>
      </c>
      <c r="E30" s="2" t="s">
        <v>89</v>
      </c>
      <c r="F30" s="2" t="s">
        <v>90</v>
      </c>
      <c r="G30" s="2" t="s">
        <v>25</v>
      </c>
      <c r="H30" s="2">
        <v>0</v>
      </c>
      <c r="I30" s="1">
        <v>0</v>
      </c>
      <c r="J30" s="3" t="s">
        <v>21</v>
      </c>
      <c r="K30" s="2" t="str">
        <f>J30*117.60</f>
        <v>0</v>
      </c>
      <c r="L30" s="5"/>
    </row>
    <row r="31" spans="1:12" customHeight="1" ht="105" outlineLevel="6">
      <c r="A31" s="1"/>
      <c r="B31" s="1">
        <v>819777</v>
      </c>
      <c r="C31" s="1" t="s">
        <v>91</v>
      </c>
      <c r="D31" s="1" t="s">
        <v>92</v>
      </c>
      <c r="E31" s="2" t="s">
        <v>93</v>
      </c>
      <c r="F31" s="2" t="s">
        <v>94</v>
      </c>
      <c r="G31" s="2" t="s">
        <v>25</v>
      </c>
      <c r="H31" s="2">
        <v>0</v>
      </c>
      <c r="I31" s="1">
        <v>0</v>
      </c>
      <c r="J31" s="3" t="s">
        <v>21</v>
      </c>
      <c r="K31" s="2" t="str">
        <f>J31*113.19</f>
        <v>0</v>
      </c>
      <c r="L31" s="5"/>
    </row>
    <row r="32" spans="1:12" customHeight="1" ht="105" outlineLevel="6">
      <c r="A32" s="1"/>
      <c r="B32" s="1">
        <v>826673</v>
      </c>
      <c r="C32" s="1" t="s">
        <v>95</v>
      </c>
      <c r="D32" s="1" t="s">
        <v>96</v>
      </c>
      <c r="E32" s="2" t="s">
        <v>97</v>
      </c>
      <c r="F32" s="2" t="s">
        <v>98</v>
      </c>
      <c r="G32" s="2" t="s">
        <v>30</v>
      </c>
      <c r="H32" s="2">
        <v>0</v>
      </c>
      <c r="I32" s="1">
        <v>0</v>
      </c>
      <c r="J32" s="3" t="s">
        <v>21</v>
      </c>
      <c r="K32" s="2" t="str">
        <f>J32*163.17</f>
        <v>0</v>
      </c>
      <c r="L32" s="5"/>
    </row>
    <row r="33" spans="1:12" customHeight="1" ht="105" outlineLevel="6">
      <c r="A33" s="1"/>
      <c r="B33" s="1">
        <v>826674</v>
      </c>
      <c r="C33" s="1" t="s">
        <v>99</v>
      </c>
      <c r="D33" s="1" t="s">
        <v>100</v>
      </c>
      <c r="E33" s="2" t="s">
        <v>101</v>
      </c>
      <c r="F33" s="2" t="s">
        <v>102</v>
      </c>
      <c r="G33" s="2" t="s">
        <v>42</v>
      </c>
      <c r="H33" s="2">
        <v>0</v>
      </c>
      <c r="I33" s="1">
        <v>0</v>
      </c>
      <c r="J33" s="3" t="s">
        <v>21</v>
      </c>
      <c r="K33" s="2" t="str">
        <f>J33*263.13</f>
        <v>0</v>
      </c>
      <c r="L33" s="5"/>
    </row>
    <row r="34" spans="1:12" customHeight="1" ht="105" outlineLevel="6">
      <c r="A34" s="1"/>
      <c r="B34" s="1">
        <v>826675</v>
      </c>
      <c r="C34" s="1" t="s">
        <v>103</v>
      </c>
      <c r="D34" s="1" t="s">
        <v>104</v>
      </c>
      <c r="E34" s="2" t="s">
        <v>105</v>
      </c>
      <c r="F34" s="2" t="s">
        <v>106</v>
      </c>
      <c r="G34" s="2" t="s">
        <v>30</v>
      </c>
      <c r="H34" s="2">
        <v>0</v>
      </c>
      <c r="I34" s="1">
        <v>0</v>
      </c>
      <c r="J34" s="3" t="s">
        <v>21</v>
      </c>
      <c r="K34" s="2" t="str">
        <f>J34*391.02</f>
        <v>0</v>
      </c>
      <c r="L34" s="5"/>
    </row>
    <row r="35" spans="1:12" outlineLevel="6">
      <c r="A35" s="1"/>
      <c r="B35" s="1">
        <v>955738</v>
      </c>
      <c r="C35" s="1" t="s">
        <v>107</v>
      </c>
      <c r="D35" s="1" t="s">
        <v>108</v>
      </c>
      <c r="E35" s="2" t="s">
        <v>109</v>
      </c>
      <c r="F35" s="2" t="s">
        <v>110</v>
      </c>
      <c r="G35" s="2" t="s">
        <v>30</v>
      </c>
      <c r="H35" s="2">
        <v>0</v>
      </c>
      <c r="I35" s="1">
        <v>0</v>
      </c>
      <c r="J35" s="3" t="s">
        <v>21</v>
      </c>
      <c r="K35" s="2" t="str">
        <f>J35*123.48</f>
        <v>0</v>
      </c>
      <c r="L35" s="5"/>
    </row>
    <row r="36" spans="1:12" outlineLevel="6">
      <c r="A36" s="1"/>
      <c r="B36" s="1">
        <v>955739</v>
      </c>
      <c r="C36" s="1" t="s">
        <v>111</v>
      </c>
      <c r="D36" s="1" t="s">
        <v>112</v>
      </c>
      <c r="E36" s="2" t="s">
        <v>113</v>
      </c>
      <c r="F36" s="2" t="s">
        <v>114</v>
      </c>
      <c r="G36" s="2" t="s">
        <v>19</v>
      </c>
      <c r="H36" s="2">
        <v>0</v>
      </c>
      <c r="I36" s="1">
        <v>0</v>
      </c>
      <c r="J36" s="3" t="s">
        <v>21</v>
      </c>
      <c r="K36" s="2" t="str">
        <f>J36*126.42</f>
        <v>0</v>
      </c>
      <c r="L36" s="5"/>
    </row>
    <row r="37" spans="1:12" outlineLevel="6">
      <c r="A37" s="1"/>
      <c r="B37" s="1">
        <v>955740</v>
      </c>
      <c r="C37" s="1" t="s">
        <v>115</v>
      </c>
      <c r="D37" s="1" t="s">
        <v>116</v>
      </c>
      <c r="E37" s="2" t="s">
        <v>117</v>
      </c>
      <c r="F37" s="2" t="s">
        <v>118</v>
      </c>
      <c r="G37" s="2" t="s">
        <v>30</v>
      </c>
      <c r="H37" s="2">
        <v>0</v>
      </c>
      <c r="I37" s="1">
        <v>0</v>
      </c>
      <c r="J37" s="3" t="s">
        <v>21</v>
      </c>
      <c r="K37" s="2" t="str">
        <f>J37*198.45</f>
        <v>0</v>
      </c>
      <c r="L37" s="5"/>
    </row>
    <row r="38" spans="1:12" outlineLevel="6">
      <c r="A38" s="1"/>
      <c r="B38" s="1">
        <v>955768</v>
      </c>
      <c r="C38" s="1" t="s">
        <v>119</v>
      </c>
      <c r="D38" s="1" t="s">
        <v>120</v>
      </c>
      <c r="E38" s="2" t="s">
        <v>121</v>
      </c>
      <c r="F38" s="2" t="s">
        <v>122</v>
      </c>
      <c r="G38" s="2" t="s">
        <v>30</v>
      </c>
      <c r="H38" s="2">
        <v>0</v>
      </c>
      <c r="I38" s="1">
        <v>0</v>
      </c>
      <c r="J38" s="3" t="s">
        <v>21</v>
      </c>
      <c r="K38" s="2" t="str">
        <f>J38*295.47</f>
        <v>0</v>
      </c>
      <c r="L38" s="5"/>
    </row>
    <row r="39" spans="1:12" outlineLevel="6">
      <c r="A39" s="1"/>
      <c r="B39" s="1">
        <v>955769</v>
      </c>
      <c r="C39" s="1" t="s">
        <v>123</v>
      </c>
      <c r="D39" s="1" t="s">
        <v>124</v>
      </c>
      <c r="E39" s="2" t="s">
        <v>125</v>
      </c>
      <c r="F39" s="2" t="s">
        <v>126</v>
      </c>
      <c r="G39" s="2">
        <v>0</v>
      </c>
      <c r="H39" s="2">
        <v>0</v>
      </c>
      <c r="I39" s="1">
        <v>0</v>
      </c>
      <c r="J39" s="3" t="s">
        <v>21</v>
      </c>
      <c r="K39" s="2" t="str">
        <f>J39*496.86</f>
        <v>0</v>
      </c>
      <c r="L39" s="5"/>
    </row>
    <row r="40" spans="1:12" outlineLevel="4">
      <c r="A40" s="10" t="s">
        <v>127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5"/>
    </row>
    <row r="41" spans="1:12" customHeight="1" ht="105" outlineLevel="6">
      <c r="A41" s="1"/>
      <c r="B41" s="1">
        <v>819775</v>
      </c>
      <c r="C41" s="1" t="s">
        <v>128</v>
      </c>
      <c r="D41" s="1" t="s">
        <v>129</v>
      </c>
      <c r="E41" s="2" t="s">
        <v>130</v>
      </c>
      <c r="F41" s="2" t="s">
        <v>114</v>
      </c>
      <c r="G41" s="2" t="s">
        <v>30</v>
      </c>
      <c r="H41" s="2">
        <v>0</v>
      </c>
      <c r="I41" s="1">
        <v>0</v>
      </c>
      <c r="J41" s="3" t="s">
        <v>21</v>
      </c>
      <c r="K41" s="2" t="str">
        <f>J41*126.42</f>
        <v>0</v>
      </c>
      <c r="L41" s="5"/>
    </row>
    <row r="42" spans="1:12" customHeight="1" ht="105" outlineLevel="6">
      <c r="A42" s="1"/>
      <c r="B42" s="1">
        <v>826669</v>
      </c>
      <c r="C42" s="1" t="s">
        <v>131</v>
      </c>
      <c r="D42" s="1" t="s">
        <v>132</v>
      </c>
      <c r="E42" s="2" t="s">
        <v>133</v>
      </c>
      <c r="F42" s="2" t="s">
        <v>134</v>
      </c>
      <c r="G42" s="2" t="s">
        <v>30</v>
      </c>
      <c r="H42" s="2">
        <v>0</v>
      </c>
      <c r="I42" s="1">
        <v>0</v>
      </c>
      <c r="J42" s="3" t="s">
        <v>21</v>
      </c>
      <c r="K42" s="2" t="str">
        <f>J42*82.32</f>
        <v>0</v>
      </c>
      <c r="L42" s="5"/>
    </row>
    <row r="43" spans="1:12" customHeight="1" ht="105" outlineLevel="6">
      <c r="A43" s="1"/>
      <c r="B43" s="1">
        <v>826670</v>
      </c>
      <c r="C43" s="1" t="s">
        <v>135</v>
      </c>
      <c r="D43" s="1" t="s">
        <v>136</v>
      </c>
      <c r="E43" s="2" t="s">
        <v>137</v>
      </c>
      <c r="F43" s="2" t="s">
        <v>138</v>
      </c>
      <c r="G43" s="2" t="s">
        <v>30</v>
      </c>
      <c r="H43" s="2">
        <v>0</v>
      </c>
      <c r="I43" s="1">
        <v>0</v>
      </c>
      <c r="J43" s="3" t="s">
        <v>21</v>
      </c>
      <c r="K43" s="2" t="str">
        <f>J43*80.85</f>
        <v>0</v>
      </c>
      <c r="L43" s="5"/>
    </row>
    <row r="44" spans="1:12" customHeight="1" ht="105" outlineLevel="6">
      <c r="A44" s="1"/>
      <c r="B44" s="1">
        <v>826671</v>
      </c>
      <c r="C44" s="1" t="s">
        <v>139</v>
      </c>
      <c r="D44" s="1" t="s">
        <v>140</v>
      </c>
      <c r="E44" s="2" t="s">
        <v>141</v>
      </c>
      <c r="F44" s="2" t="s">
        <v>142</v>
      </c>
      <c r="G44" s="2" t="s">
        <v>30</v>
      </c>
      <c r="H44" s="2">
        <v>0</v>
      </c>
      <c r="I44" s="1">
        <v>0</v>
      </c>
      <c r="J44" s="3" t="s">
        <v>21</v>
      </c>
      <c r="K44" s="2" t="str">
        <f>J44*208.74</f>
        <v>0</v>
      </c>
      <c r="L44" s="5"/>
    </row>
    <row r="45" spans="1:12" customHeight="1" ht="105" outlineLevel="6">
      <c r="A45" s="1"/>
      <c r="B45" s="1">
        <v>826672</v>
      </c>
      <c r="C45" s="1" t="s">
        <v>143</v>
      </c>
      <c r="D45" s="1" t="s">
        <v>144</v>
      </c>
      <c r="E45" s="2" t="s">
        <v>145</v>
      </c>
      <c r="F45" s="2" t="s">
        <v>146</v>
      </c>
      <c r="G45" s="2" t="s">
        <v>30</v>
      </c>
      <c r="H45" s="2">
        <v>0</v>
      </c>
      <c r="I45" s="1">
        <v>0</v>
      </c>
      <c r="J45" s="3" t="s">
        <v>21</v>
      </c>
      <c r="K45" s="2" t="str">
        <f>J45*305.76</f>
        <v>0</v>
      </c>
      <c r="L45" s="5"/>
    </row>
    <row r="46" spans="1:12" customHeight="1" ht="105" outlineLevel="6">
      <c r="A46" s="1"/>
      <c r="B46" s="1">
        <v>853726</v>
      </c>
      <c r="C46" s="1" t="s">
        <v>147</v>
      </c>
      <c r="D46" s="1" t="s">
        <v>148</v>
      </c>
      <c r="E46" s="2" t="s">
        <v>149</v>
      </c>
      <c r="F46" s="2" t="s">
        <v>150</v>
      </c>
      <c r="G46" s="2" t="s">
        <v>19</v>
      </c>
      <c r="H46" s="2">
        <v>0</v>
      </c>
      <c r="I46" s="1">
        <v>0</v>
      </c>
      <c r="J46" s="3" t="s">
        <v>21</v>
      </c>
      <c r="K46" s="2" t="str">
        <f>J46*79.38</f>
        <v>0</v>
      </c>
      <c r="L46" s="5"/>
    </row>
    <row r="47" spans="1:12" customHeight="1" ht="105" outlineLevel="6">
      <c r="A47" s="1"/>
      <c r="B47" s="1">
        <v>877987</v>
      </c>
      <c r="C47" s="1" t="s">
        <v>151</v>
      </c>
      <c r="D47" s="1" t="s">
        <v>152</v>
      </c>
      <c r="E47" s="2" t="s">
        <v>153</v>
      </c>
      <c r="F47" s="2" t="s">
        <v>154</v>
      </c>
      <c r="G47" s="2">
        <v>0</v>
      </c>
      <c r="H47" s="2">
        <v>0</v>
      </c>
      <c r="I47" s="1">
        <v>0</v>
      </c>
      <c r="J47" s="3" t="s">
        <v>21</v>
      </c>
      <c r="K47" s="2" t="str">
        <f>J47*63.80</f>
        <v>0</v>
      </c>
      <c r="L47" s="5"/>
    </row>
    <row r="48" spans="1:12" customHeight="1" ht="105" outlineLevel="6">
      <c r="A48" s="1"/>
      <c r="B48" s="1">
        <v>877990</v>
      </c>
      <c r="C48" s="1" t="s">
        <v>155</v>
      </c>
      <c r="D48" s="1" t="s">
        <v>156</v>
      </c>
      <c r="E48" s="2" t="s">
        <v>157</v>
      </c>
      <c r="F48" s="2" t="s">
        <v>158</v>
      </c>
      <c r="G48" s="2" t="s">
        <v>30</v>
      </c>
      <c r="H48" s="2">
        <v>0</v>
      </c>
      <c r="I48" s="1">
        <v>0</v>
      </c>
      <c r="J48" s="3" t="s">
        <v>21</v>
      </c>
      <c r="K48" s="2" t="str">
        <f>J48*92.40</f>
        <v>0</v>
      </c>
      <c r="L48" s="5"/>
    </row>
    <row r="49" spans="1:12" outlineLevel="4">
      <c r="A49" s="10" t="s">
        <v>159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5"/>
    </row>
    <row r="50" spans="1:12" customHeight="1" ht="105" outlineLevel="6">
      <c r="A50" s="1"/>
      <c r="B50" s="1">
        <v>853721</v>
      </c>
      <c r="C50" s="1" t="s">
        <v>160</v>
      </c>
      <c r="D50" s="1" t="s">
        <v>161</v>
      </c>
      <c r="E50" s="2" t="s">
        <v>162</v>
      </c>
      <c r="F50" s="2" t="s">
        <v>163</v>
      </c>
      <c r="G50" s="2" t="s">
        <v>30</v>
      </c>
      <c r="H50" s="2">
        <v>0</v>
      </c>
      <c r="I50" s="1">
        <v>0</v>
      </c>
      <c r="J50" s="3" t="s">
        <v>21</v>
      </c>
      <c r="K50" s="2" t="str">
        <f>J50*60.27</f>
        <v>0</v>
      </c>
      <c r="L50" s="5"/>
    </row>
    <row r="51" spans="1:12" customHeight="1" ht="105" outlineLevel="6">
      <c r="A51" s="1"/>
      <c r="B51" s="1">
        <v>853722</v>
      </c>
      <c r="C51" s="1" t="s">
        <v>164</v>
      </c>
      <c r="D51" s="1" t="s">
        <v>165</v>
      </c>
      <c r="E51" s="2" t="s">
        <v>166</v>
      </c>
      <c r="F51" s="2" t="s">
        <v>167</v>
      </c>
      <c r="G51" s="2" t="s">
        <v>25</v>
      </c>
      <c r="H51" s="2">
        <v>0</v>
      </c>
      <c r="I51" s="1">
        <v>0</v>
      </c>
      <c r="J51" s="3" t="s">
        <v>21</v>
      </c>
      <c r="K51" s="2" t="str">
        <f>J51*57.33</f>
        <v>0</v>
      </c>
      <c r="L51" s="5"/>
    </row>
    <row r="52" spans="1:12" customHeight="1" ht="105" outlineLevel="6">
      <c r="A52" s="1"/>
      <c r="B52" s="1">
        <v>840130</v>
      </c>
      <c r="C52" s="1" t="s">
        <v>168</v>
      </c>
      <c r="D52" s="1" t="s">
        <v>169</v>
      </c>
      <c r="E52" s="2" t="s">
        <v>170</v>
      </c>
      <c r="F52" s="2" t="s">
        <v>171</v>
      </c>
      <c r="G52" s="2" t="s">
        <v>19</v>
      </c>
      <c r="H52" s="2">
        <v>0</v>
      </c>
      <c r="I52" s="1">
        <v>0</v>
      </c>
      <c r="J52" s="3" t="s">
        <v>21</v>
      </c>
      <c r="K52" s="2" t="str">
        <f>J52*55.86</f>
        <v>0</v>
      </c>
      <c r="L52" s="5"/>
    </row>
    <row r="53" spans="1:12" customHeight="1" ht="105" outlineLevel="6">
      <c r="A53" s="1"/>
      <c r="B53" s="1">
        <v>853723</v>
      </c>
      <c r="C53" s="1" t="s">
        <v>172</v>
      </c>
      <c r="D53" s="1" t="s">
        <v>173</v>
      </c>
      <c r="E53" s="2" t="s">
        <v>174</v>
      </c>
      <c r="F53" s="2" t="s">
        <v>175</v>
      </c>
      <c r="G53" s="2" t="s">
        <v>25</v>
      </c>
      <c r="H53" s="2">
        <v>0</v>
      </c>
      <c r="I53" s="1">
        <v>0</v>
      </c>
      <c r="J53" s="3" t="s">
        <v>21</v>
      </c>
      <c r="K53" s="2" t="str">
        <f>J53*77.91</f>
        <v>0</v>
      </c>
      <c r="L53" s="5"/>
    </row>
    <row r="54" spans="1:12" outlineLevel="3">
      <c r="A54" s="9" t="s">
        <v>176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5"/>
    </row>
    <row r="55" spans="1:12" outlineLevel="4">
      <c r="A55" s="10" t="s">
        <v>177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5"/>
    </row>
    <row r="56" spans="1:12" customHeight="1" ht="105" outlineLevel="6">
      <c r="A56" s="1"/>
      <c r="B56" s="1">
        <v>882120</v>
      </c>
      <c r="C56" s="1" t="s">
        <v>178</v>
      </c>
      <c r="D56" s="1" t="s">
        <v>179</v>
      </c>
      <c r="E56" s="2" t="s">
        <v>180</v>
      </c>
      <c r="F56" s="2" t="s">
        <v>181</v>
      </c>
      <c r="G56" s="2" t="s">
        <v>42</v>
      </c>
      <c r="H56" s="2">
        <v>0</v>
      </c>
      <c r="I56" s="1">
        <v>0</v>
      </c>
      <c r="J56" s="3" t="s">
        <v>21</v>
      </c>
      <c r="K56" s="2" t="str">
        <f>J56*75.00</f>
        <v>0</v>
      </c>
      <c r="L56" s="5"/>
    </row>
    <row r="57" spans="1:12" customHeight="1" ht="105" outlineLevel="6">
      <c r="A57" s="1"/>
      <c r="B57" s="1">
        <v>882121</v>
      </c>
      <c r="C57" s="1" t="s">
        <v>182</v>
      </c>
      <c r="D57" s="1" t="s">
        <v>183</v>
      </c>
      <c r="E57" s="2" t="s">
        <v>184</v>
      </c>
      <c r="F57" s="2" t="s">
        <v>181</v>
      </c>
      <c r="G57" s="2">
        <v>0</v>
      </c>
      <c r="H57" s="2">
        <v>0</v>
      </c>
      <c r="I57" s="1">
        <v>0</v>
      </c>
      <c r="J57" s="3" t="s">
        <v>21</v>
      </c>
      <c r="K57" s="2" t="str">
        <f>J57*75.00</f>
        <v>0</v>
      </c>
      <c r="L57" s="5"/>
    </row>
    <row r="58" spans="1:12" customHeight="1" ht="105" outlineLevel="6">
      <c r="A58" s="1"/>
      <c r="B58" s="1">
        <v>882122</v>
      </c>
      <c r="C58" s="1" t="s">
        <v>185</v>
      </c>
      <c r="D58" s="1" t="s">
        <v>186</v>
      </c>
      <c r="E58" s="2" t="s">
        <v>187</v>
      </c>
      <c r="F58" s="2" t="s">
        <v>181</v>
      </c>
      <c r="G58" s="2" t="s">
        <v>25</v>
      </c>
      <c r="H58" s="2">
        <v>0</v>
      </c>
      <c r="I58" s="1">
        <v>0</v>
      </c>
      <c r="J58" s="3" t="s">
        <v>21</v>
      </c>
      <c r="K58" s="2" t="str">
        <f>J58*75.00</f>
        <v>0</v>
      </c>
      <c r="L58" s="5"/>
    </row>
    <row r="59" spans="1:12" outlineLevel="4">
      <c r="A59" s="10" t="s">
        <v>188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5"/>
    </row>
    <row r="60" spans="1:12" customHeight="1" ht="105" outlineLevel="6">
      <c r="A60" s="1"/>
      <c r="B60" s="1">
        <v>882910</v>
      </c>
      <c r="C60" s="1" t="s">
        <v>189</v>
      </c>
      <c r="D60" s="1"/>
      <c r="E60" s="2" t="s">
        <v>190</v>
      </c>
      <c r="F60" s="2" t="s">
        <v>181</v>
      </c>
      <c r="G60" s="2">
        <v>0</v>
      </c>
      <c r="H60" s="2">
        <v>0</v>
      </c>
      <c r="I60" s="1">
        <v>0</v>
      </c>
      <c r="J60" s="3" t="s">
        <v>21</v>
      </c>
      <c r="K60" s="2" t="str">
        <f>J60*75.00</f>
        <v>0</v>
      </c>
      <c r="L60" s="5"/>
    </row>
    <row r="61" spans="1:12" customHeight="1" ht="105" outlineLevel="6">
      <c r="A61" s="1"/>
      <c r="B61" s="1">
        <v>882911</v>
      </c>
      <c r="C61" s="1" t="s">
        <v>191</v>
      </c>
      <c r="D61" s="1"/>
      <c r="E61" s="2" t="s">
        <v>192</v>
      </c>
      <c r="F61" s="2" t="s">
        <v>181</v>
      </c>
      <c r="G61" s="2">
        <v>0</v>
      </c>
      <c r="H61" s="2">
        <v>0</v>
      </c>
      <c r="I61" s="1">
        <v>0</v>
      </c>
      <c r="J61" s="3" t="s">
        <v>21</v>
      </c>
      <c r="K61" s="2" t="str">
        <f>J61*75.00</f>
        <v>0</v>
      </c>
      <c r="L61" s="5"/>
    </row>
    <row r="62" spans="1:12" customHeight="1" ht="105" outlineLevel="6">
      <c r="A62" s="1"/>
      <c r="B62" s="1">
        <v>882912</v>
      </c>
      <c r="C62" s="1" t="s">
        <v>193</v>
      </c>
      <c r="D62" s="1"/>
      <c r="E62" s="2" t="s">
        <v>194</v>
      </c>
      <c r="F62" s="2" t="s">
        <v>181</v>
      </c>
      <c r="G62" s="2" t="s">
        <v>20</v>
      </c>
      <c r="H62" s="2">
        <v>0</v>
      </c>
      <c r="I62" s="1">
        <v>0</v>
      </c>
      <c r="J62" s="3" t="s">
        <v>21</v>
      </c>
      <c r="K62" s="2" t="str">
        <f>J62*75.00</f>
        <v>0</v>
      </c>
      <c r="L62" s="5"/>
    </row>
    <row r="63" spans="1:12" customHeight="1" ht="105" outlineLevel="6">
      <c r="A63" s="1"/>
      <c r="B63" s="1">
        <v>882913</v>
      </c>
      <c r="C63" s="1" t="s">
        <v>195</v>
      </c>
      <c r="D63" s="1"/>
      <c r="E63" s="2" t="s">
        <v>196</v>
      </c>
      <c r="F63" s="2" t="s">
        <v>181</v>
      </c>
      <c r="G63" s="2">
        <v>0</v>
      </c>
      <c r="H63" s="2">
        <v>0</v>
      </c>
      <c r="I63" s="1">
        <v>0</v>
      </c>
      <c r="J63" s="3" t="s">
        <v>21</v>
      </c>
      <c r="K63" s="2" t="str">
        <f>J63*75.00</f>
        <v>0</v>
      </c>
      <c r="L63" s="5"/>
    </row>
    <row r="64" spans="1:12" customHeight="1" ht="105" outlineLevel="6">
      <c r="A64" s="1"/>
      <c r="B64" s="1">
        <v>882914</v>
      </c>
      <c r="C64" s="1" t="s">
        <v>197</v>
      </c>
      <c r="D64" s="1"/>
      <c r="E64" s="2" t="s">
        <v>198</v>
      </c>
      <c r="F64" s="2" t="s">
        <v>181</v>
      </c>
      <c r="G64" s="2" t="s">
        <v>19</v>
      </c>
      <c r="H64" s="2">
        <v>0</v>
      </c>
      <c r="I64" s="1">
        <v>0</v>
      </c>
      <c r="J64" s="3" t="s">
        <v>21</v>
      </c>
      <c r="K64" s="2" t="str">
        <f>J64*75.00</f>
        <v>0</v>
      </c>
      <c r="L64" s="5"/>
    </row>
    <row r="65" spans="1:12" customHeight="1" ht="105" outlineLevel="6">
      <c r="A65" s="1"/>
      <c r="B65" s="1">
        <v>882915</v>
      </c>
      <c r="C65" s="1" t="s">
        <v>199</v>
      </c>
      <c r="D65" s="1"/>
      <c r="E65" s="2" t="s">
        <v>200</v>
      </c>
      <c r="F65" s="2" t="s">
        <v>181</v>
      </c>
      <c r="G65" s="2">
        <v>0</v>
      </c>
      <c r="H65" s="2">
        <v>0</v>
      </c>
      <c r="I65" s="1">
        <v>0</v>
      </c>
      <c r="J65" s="3" t="s">
        <v>21</v>
      </c>
      <c r="K65" s="2" t="str">
        <f>J65*75.00</f>
        <v>0</v>
      </c>
      <c r="L65" s="5"/>
    </row>
    <row r="66" spans="1:12" customHeight="1" ht="105" outlineLevel="6">
      <c r="A66" s="1"/>
      <c r="B66" s="1">
        <v>882916</v>
      </c>
      <c r="C66" s="1" t="s">
        <v>201</v>
      </c>
      <c r="D66" s="1"/>
      <c r="E66" s="2" t="s">
        <v>202</v>
      </c>
      <c r="F66" s="2" t="s">
        <v>181</v>
      </c>
      <c r="G66" s="2" t="s">
        <v>30</v>
      </c>
      <c r="H66" s="2">
        <v>0</v>
      </c>
      <c r="I66" s="1">
        <v>0</v>
      </c>
      <c r="J66" s="3" t="s">
        <v>21</v>
      </c>
      <c r="K66" s="2" t="str">
        <f>J66*75.00</f>
        <v>0</v>
      </c>
      <c r="L66" s="5"/>
    </row>
    <row r="67" spans="1:12" customHeight="1" ht="105" outlineLevel="6">
      <c r="A67" s="1"/>
      <c r="B67" s="1">
        <v>882917</v>
      </c>
      <c r="C67" s="1" t="s">
        <v>203</v>
      </c>
      <c r="D67" s="1"/>
      <c r="E67" s="2" t="s">
        <v>204</v>
      </c>
      <c r="F67" s="2" t="s">
        <v>181</v>
      </c>
      <c r="G67" s="2" t="s">
        <v>19</v>
      </c>
      <c r="H67" s="2">
        <v>0</v>
      </c>
      <c r="I67" s="1">
        <v>0</v>
      </c>
      <c r="J67" s="3" t="s">
        <v>21</v>
      </c>
      <c r="K67" s="2" t="str">
        <f>J67*75.00</f>
        <v>0</v>
      </c>
      <c r="L67" s="5"/>
    </row>
    <row r="68" spans="1:12" customHeight="1" ht="105" outlineLevel="6">
      <c r="A68" s="1"/>
      <c r="B68" s="1">
        <v>882918</v>
      </c>
      <c r="C68" s="1" t="s">
        <v>205</v>
      </c>
      <c r="D68" s="1"/>
      <c r="E68" s="2" t="s">
        <v>206</v>
      </c>
      <c r="F68" s="2" t="s">
        <v>181</v>
      </c>
      <c r="G68" s="2" t="s">
        <v>30</v>
      </c>
      <c r="H68" s="2">
        <v>0</v>
      </c>
      <c r="I68" s="1">
        <v>0</v>
      </c>
      <c r="J68" s="3" t="s">
        <v>21</v>
      </c>
      <c r="K68" s="2" t="str">
        <f>J68*75.00</f>
        <v>0</v>
      </c>
      <c r="L68" s="5"/>
    </row>
    <row r="69" spans="1:12" customHeight="1" ht="105" outlineLevel="6">
      <c r="A69" s="1"/>
      <c r="B69" s="1">
        <v>882919</v>
      </c>
      <c r="C69" s="1" t="s">
        <v>207</v>
      </c>
      <c r="D69" s="1"/>
      <c r="E69" s="2" t="s">
        <v>208</v>
      </c>
      <c r="F69" s="2" t="s">
        <v>181</v>
      </c>
      <c r="G69" s="2" t="s">
        <v>30</v>
      </c>
      <c r="H69" s="2">
        <v>0</v>
      </c>
      <c r="I69" s="1">
        <v>0</v>
      </c>
      <c r="J69" s="3" t="s">
        <v>21</v>
      </c>
      <c r="K69" s="2" t="str">
        <f>J69*75.00</f>
        <v>0</v>
      </c>
      <c r="L6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28:K28"/>
    <mergeCell ref="A54:K54"/>
    <mergeCell ref="A6:K6"/>
    <mergeCell ref="A12:K12"/>
    <mergeCell ref="A23:K23"/>
    <mergeCell ref="A25:K25"/>
    <mergeCell ref="A29:K29"/>
    <mergeCell ref="A40:K40"/>
    <mergeCell ref="A49:K49"/>
    <mergeCell ref="A55:K55"/>
    <mergeCell ref="A59:K5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2026-06-23T04:22:12+03:00</dcterms:created>
  <dcterms:modified xsi:type="dcterms:W3CDTF">2026-06-23T04:22:12+03:00</dcterms:modified>
  <dc:title>Untitled Spreadsheet</dc:title>
  <dc:description/>
  <dc:subject/>
  <cp:keywords/>
  <cp:category/>
</cp:coreProperties>
</file>