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<sst xmlns="http://schemas.openxmlformats.org/spreadsheetml/2006/main" uniqueCount="255">
  <si>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</si>
  <si>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</si>
  <si>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</si>
  <si>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</si>
  <si>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</si>
  <si>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</si>
  <si>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</si>
  <si>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</si>
  <si>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</si>
  <si>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</si>
  <si>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</si>
  <si>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</si>
  <si>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</si>
  <si>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</si>
  <si>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</si>
  <si>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</si>
  <si>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</si>
  <si>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</si>
  <si>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</si>
  <si>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</si>
  <si>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</si>
  <si>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</si>
  <si>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</si>
  <si>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</si>
  <si>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</si>
  <si>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</si>
  <si>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</si>
  <si>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</si>
  <si>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</si>
  <si>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</si>
  <si>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</si>
  <si>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</si>
  <si>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</si>
  <si>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</si>
  <si>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</si>
  <si>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</si>
  <si>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</si>
  <si>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</si>
  <si>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</si>
  <si>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</si>
  <si>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</si>
  <si>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</si>
  <si>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</si>
  <si>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</si>
  <si>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</si>
  <si>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</si>
  <si>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</si>
  <si>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</si>
  <si>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</si>
  <si>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</si>
  <si>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</si>
  <si>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</si>
  <si>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</si>
  <si>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</si>
  <si>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</si>
  <si>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</si>
  <si>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</si>
  <si>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</si>
  <si>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</si>
  <si>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</si>
  <si>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</si>
  <si>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</si>
  <si>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</si>
  <si>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</si>
  <si>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</si>
  <si>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</si>
  <si>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</si>
  <si>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</si>
  <si>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</si>
  <si>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</si>
  <si>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</si>
  <si>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</si>
  <si>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</si>
  <si>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</si>
  <si>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</si>
  <si>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</si>
  <si>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</si>
  <si>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</si>
  <si>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</si>
  <si>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</si>
  <si>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</si>
  <si>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</si>
  <si>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</si>
  <si>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</si>
  <si>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</si>
  <si>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</si>
  <si>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</si>
  <si>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</si>
  <si>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</si>
  <si>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</si>
  <si>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</si>
  <si>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</si>
  <si>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</si>
  <si>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</si>
  <si>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</si>
  <si>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</si>
  <si>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</si>
  <si>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</si>
  <si>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</si>
  <si>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</si>
  <si>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</si>
  <si>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</si>
  <si>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</si>
  <si>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</si>
  <si>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</si>
  <si>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</si>
  <si>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</si>
  <si>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</si>
  <si>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</si>
  <si>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</si>
  <si>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</si>
  <si>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</si>
  <si>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</si>
  <si>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</si>
  <si>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</si>
  <si>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</si>
  <si>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</si>
  <si>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</si>
  <si>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</si>
  <si>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</si>
  <si>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</si>
  <si>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</si>
  <si>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</si>
  <si>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</si>
  <si>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</si>
  <si>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</si>
  <si>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</si>
  <si>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</si>
  <si>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</si>
  <si>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</si>
  <si>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</si>
  <si>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</si>
  <si>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</si>
  <si>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</si>
  <si>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</si>
  <si>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</si>
  <si>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</si>
  <si>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</si>
  <si>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</si>
  <si>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</si>
  <si>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</si>
  <si>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</si>
  <si>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</si>
  <si>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</si>
  <si>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</si>
  <si>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</si>
  <si>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</si>
  <si>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</si>
  <si>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</si>
  <si>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</si>
  <si>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</si>
  <si>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</si>
  <si>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</si>
  <si>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</si>
  <si>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</si>
  <si>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</si>
  <si>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</si>
  <si>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</si>
  <si>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</si>
  <si>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UNI-102102</t>
  </si>
  <si>
    <t>Шланг поливочный армир. ф13вн*1,5 (бухта 25м), 1/2"</t>
  </si>
  <si>
    <t>1 799.00 руб.</t>
  </si>
  <si>
    <t>UNI-102103</t>
  </si>
  <si>
    <t>Шланг поливочный армир. ф13вн*1,5 (бухта 50м), 1/2"</t>
  </si>
  <si>
    <t>3 369.00 руб.</t>
  </si>
  <si>
    <t>UNI-102104</t>
  </si>
  <si>
    <t>Шланг поливочный армир. ф18вн*2 (бухта 25м), 3/4"</t>
  </si>
  <si>
    <t>2 453.00 руб.</t>
  </si>
  <si>
    <t>UNI-102105</t>
  </si>
  <si>
    <t>Шланг поливочный армир. ф18вн*2 (бухта 50м), 3/4"</t>
  </si>
  <si>
    <t>4 739.00 руб.</t>
  </si>
  <si>
    <t>UNI-102106</t>
  </si>
  <si>
    <t>Шланг поливочный армир. ф25вн*2,5 (бухта 25м), 1"</t>
  </si>
  <si>
    <t>3 759.00 руб.</t>
  </si>
  <si>
    <t>UNI-102107</t>
  </si>
  <si>
    <t>Шланг поливочный армир. ф25вн*2,5 (бухта 50м), 1"</t>
  </si>
  <si>
    <t>6 979.00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</si>
  <si>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</si>
  <si>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</si>
  <si>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</si>
  <si>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</si>
  <si>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</si>
  <si>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</si>
  <si>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</si>
  <si>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</si>
  <si>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</si>
  <si>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</si>
  <si>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</si>
  <si>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</si>
  <si>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&gt;25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</si>
  <si>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</si>
  <si>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</si>
  <si>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</si>
  <si>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</si>
  <si>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пог. м</t>
  </si>
  <si>
    <t>PVH-110210</t>
  </si>
  <si>
    <t>Шланг полив резиновый 12мм армированный напорный КОРДОВЫЙ (бухта 50м)</t>
  </si>
  <si>
    <t>&gt;100</t>
  </si>
  <si>
    <t>PVH-110211</t>
  </si>
  <si>
    <t>Шланг полив резиновый 16мм армированный напорный КОРДОВЫЙ (бухта 25м)</t>
  </si>
  <si>
    <t>88.92 руб.</t>
  </si>
  <si>
    <t>&gt;500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</si>
  <si>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</si>
  <si>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</si>
  <si>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</si>
  <si>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</si>
  <si>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</si>
  <si>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</si>
  <si>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</si>
  <si>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</si>
  <si>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</si>
  <si>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</si>
  <si>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</si>
  <si>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</si>
  <si>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</si>
  <si>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</si>
  <si>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</si>
  <si>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</si>
  <si>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</si>
  <si>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</si>
  <si>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</si>
  <si>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</si>
  <si>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</si>
  <si>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</si>
  <si>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</si>
  <si>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</si>
  <si>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</si>
  <si>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</si>
  <si>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</si>
  <si>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</si>
  <si>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</si>
  <si>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</si>
  <si>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</si>
  <si>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UNI-102109</t>
  </si>
  <si>
    <t>Шланг поливочный ROLL TELESCOPE 15 м NEW</t>
  </si>
  <si>
    <t>1 500.00 руб.</t>
  </si>
  <si>
    <t>UNI-102110</t>
  </si>
  <si>
    <t>Шланг поливочный ROLL TELESCOPE 22 м NEW</t>
  </si>
  <si>
    <t>1 967.00 руб.</t>
  </si>
  <si>
    <t>UNI-102111</t>
  </si>
  <si>
    <t>Шланг поливочный ROLL TELESCOPE 30 м NEW</t>
  </si>
  <si>
    <t>2 516.00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</si>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</sst>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Relationship Id="rId37" Type="http://schemas.openxmlformats.org/officeDocument/2006/relationships/image" Target="../media/68a14245_f120_11ee_a58b_047c1617b143_5785a735_f129_11ee_a58b_047c1617b14337.jpeg"/><Relationship Id="rId38" Type="http://schemas.openxmlformats.org/officeDocument/2006/relationships/image" Target="../media/68a14247_f120_11ee_a58b_047c1617b143_5785a736_f129_11ee_a58b_047c1617b14338.jpeg"/><Relationship Id="rId39" Type="http://schemas.openxmlformats.org/officeDocument/2006/relationships/image" Target="../media/68a14249_f120_11ee_a58b_047c1617b143_5785a737_f129_11ee_a58b_047c1617b14339.jpeg"/><Relationship Id="rId40" Type="http://schemas.openxmlformats.org/officeDocument/2006/relationships/image" Target="../media/68a14255_f120_11ee_a58b_047c1617b143_5785a73d_f129_11ee_a58b_047c1617b14340.jpeg"/><Relationship Id="rId41" Type="http://schemas.openxmlformats.org/officeDocument/2006/relationships/image" Target="../media/68a14259_f120_11ee_a58b_047c1617b143_5785a73f_f129_11ee_a58b_047c1617b14341.jpeg"/><Relationship Id="rId42" Type="http://schemas.openxmlformats.org/officeDocument/2006/relationships/image" Target="../media/68a1425b_f120_11ee_a58b_047c1617b143_5785a740_f129_11ee_a58b_047c1617b14342.jpeg"/><Relationship Id="rId43" Type="http://schemas.openxmlformats.org/officeDocument/2006/relationships/image" Target="../media/68a1425f_f120_11ee_a58b_047c1617b143_444b1c4f_5a46_11f0_a775_047c1617b14343.jpeg"/><Relationship Id="rId44" Type="http://schemas.openxmlformats.org/officeDocument/2006/relationships/image" Target="../media/68a14261_f120_11ee_a58b_047c1617b143_444b1c50_5a46_11f0_a775_047c1617b14344.jpeg"/><Relationship Id="rId45" Type="http://schemas.openxmlformats.org/officeDocument/2006/relationships/image" Target="../media/68a14263_f120_11ee_a58b_047c1617b143_444b1c52_5a46_11f0_a775_047c1617b14345.jpeg"/><Relationship Id="rId46" Type="http://schemas.openxmlformats.org/officeDocument/2006/relationships/image" Target="../media/5785a6e0_f129_11ee_a58b_047c1617b143_444b1c55_5a46_11f0_a775_047c1617b14346.jpeg"/><Relationship Id="rId47" Type="http://schemas.openxmlformats.org/officeDocument/2006/relationships/image" Target="../media/5785a6e2_f129_11ee_a58b_047c1617b143_444b1c4e_5a46_11f0_a775_047c1617b14347.jpeg"/><Relationship Id="rId48" Type="http://schemas.openxmlformats.org/officeDocument/2006/relationships/image" Target="../media/5785a6e4_f129_11ee_a58b_047c1617b143_444b1c4d_5a46_11f0_a775_047c1617b14348.jpeg"/><Relationship Id="rId49" Type="http://schemas.openxmlformats.org/officeDocument/2006/relationships/image" Target="../media/5785a6e6_f129_11ee_a58b_047c1617b143_444b1c4c_5a46_11f0_a775_047c1617b14349.jpeg"/><Relationship Id="rId50" Type="http://schemas.openxmlformats.org/officeDocument/2006/relationships/image" Target="../media/68a1424d_f120_11ee_a58b_047c1617b143_5785a739_f129_11ee_a58b_047c1617b14350.png"/><Relationship Id="rId51" Type="http://schemas.openxmlformats.org/officeDocument/2006/relationships/image" Target="../media/68a1424f_f120_11ee_a58b_047c1617b143_5785a73a_f129_11ee_a58b_047c1617b14351.jpeg"/><Relationship Id="rId52" Type="http://schemas.openxmlformats.org/officeDocument/2006/relationships/image" Target="../media/68a14251_f120_11ee_a58b_047c1617b143_5785a73b_f129_11ee_a58b_047c1617b14352.png"/><Relationship Id="rId53" Type="http://schemas.openxmlformats.org/officeDocument/2006/relationships/image" Target="../media/68a14253_f120_11ee_a58b_047c1617b143_5785a73c_f129_11ee_a58b_047c1617b14353.png"/><Relationship Id="rId54" Type="http://schemas.openxmlformats.org/officeDocument/2006/relationships/image" Target="../media/5785a6ea_f129_11ee_a58b_047c1617b143_444b1c56_5a46_11f0_a775_047c1617b14354.jpeg"/><Relationship Id="rId55" Type="http://schemas.openxmlformats.org/officeDocument/2006/relationships/image" Target="../media/5785a6ec_f129_11ee_a58b_047c1617b143_444b1c57_5a46_11f0_a775_047c1617b14355.jpeg"/><Relationship Id="rId56" Type="http://schemas.openxmlformats.org/officeDocument/2006/relationships/image" Target="../media/5785a6ee_f129_11ee_a58b_047c1617b143_444b1c58_5a46_11f0_a775_047c1617b14356.jpeg"/><Relationship Id="rId57" Type="http://schemas.openxmlformats.org/officeDocument/2006/relationships/image" Target="../media/5785a6f0_f129_11ee_a58b_047c1617b143_444b1c59_5a46_11f0_a775_047c1617b14357.jpeg"/><Relationship Id="rId58" Type="http://schemas.openxmlformats.org/officeDocument/2006/relationships/image" Target="../media/5785a6f2_f129_11ee_a58b_047c1617b143_444b1c5a_5a46_11f0_a775_047c1617b14358.jpeg"/><Relationship Id="rId59" Type="http://schemas.openxmlformats.org/officeDocument/2006/relationships/image" Target="../media/5785a6f4_f129_11ee_a58b_047c1617b143_444b1c5b_5a46_11f0_a775_047c1617b14359.jpeg"/><Relationship Id="rId60" Type="http://schemas.openxmlformats.org/officeDocument/2006/relationships/image" Target="../media/5785a6f6_f129_11ee_a58b_047c1617b143_444b1c5c_5a46_11f0_a775_047c1617b14360.jpeg"/><Relationship Id="rId61" Type="http://schemas.openxmlformats.org/officeDocument/2006/relationships/image" Target="../media/5785a6f8_f129_11ee_a58b_047c1617b143_444b1c5d_5a46_11f0_a775_047c1617b14361.jpeg"/><Relationship Id="rId62" Type="http://schemas.openxmlformats.org/officeDocument/2006/relationships/image" Target="../media/5785a6fa_f129_11ee_a58b_047c1617b143_444b1c5e_5a46_11f0_a775_047c1617b14362.jpeg"/><Relationship Id="rId63" Type="http://schemas.openxmlformats.org/officeDocument/2006/relationships/image" Target="../media/5785a6fc_f129_11ee_a58b_047c1617b143_444b1c5f_5a46_11f0_a775_047c1617b14363.jpeg"/><Relationship Id="rId64" Type="http://schemas.openxmlformats.org/officeDocument/2006/relationships/image" Target="../media/5785a702_f129_11ee_a58b_047c1617b143_444b1c67_5a46_11f0_a775_047c1617b14364.jpeg"/><Relationship Id="rId65" Type="http://schemas.openxmlformats.org/officeDocument/2006/relationships/image" Target="../media/5785a704_f129_11ee_a58b_047c1617b143_444b1c6b_5a46_11f0_a775_047c1617b14365.jpeg"/><Relationship Id="rId66" Type="http://schemas.openxmlformats.org/officeDocument/2006/relationships/image" Target="../media/5785a706_f129_11ee_a58b_047c1617b143_444b1c6e_5a46_11f0_a775_047c1617b14366.jpeg"/><Relationship Id="rId67" Type="http://schemas.openxmlformats.org/officeDocument/2006/relationships/image" Target="../media/5785a708_f129_11ee_a58b_047c1617b143_444b1c63_5a46_11f0_a775_047c1617b14367.jpeg"/><Relationship Id="rId68" Type="http://schemas.openxmlformats.org/officeDocument/2006/relationships/image" Target="../media/68a1424b_f120_11ee_a58b_047c1617b143_5785a738_f129_11ee_a58b_047c1617b14368.jpeg"/><Relationship Id="rId69" Type="http://schemas.openxmlformats.org/officeDocument/2006/relationships/image" Target="../media/68a14257_f120_11ee_a58b_047c1617b143_5785a73e_f129_11ee_a58b_047c1617b14369.jpeg"/><Relationship Id="rId70" Type="http://schemas.openxmlformats.org/officeDocument/2006/relationships/image" Target="../media/5785a6fe_f129_11ee_a58b_047c1617b143_444b1c71_5a46_11f0_a775_047c1617b14370.jpeg"/><Relationship Id="rId71" Type="http://schemas.openxmlformats.org/officeDocument/2006/relationships/image" Target="../media/5785a700_f129_11ee_a58b_047c1617b143_444b1c72_5a46_11f0_a775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8" name="Image_86" descr="Image_8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9" name="Image_87" descr="Image_8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0" name="Image_88" descr="Image_8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1" name="Image_89" descr="Image_8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8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  <row r="41" spans="1:12" outlineLevel="2">
      <c r="A41" s="8" t="s">
        <v>121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882717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125</v>
      </c>
      <c r="K42" s="2" t="str">
        <f>J42*835.20</f>
        <v>0</v>
      </c>
      <c r="L42" s="5"/>
    </row>
    <row r="43" spans="1:12" customHeight="1" ht="105" outlineLevel="4">
      <c r="A43" s="1"/>
      <c r="B43" s="1">
        <v>882718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125</v>
      </c>
      <c r="K43" s="2" t="str">
        <f>J43*1089.18</f>
        <v>0</v>
      </c>
      <c r="L43" s="5"/>
    </row>
    <row r="44" spans="1:12" customHeight="1" ht="105" outlineLevel="4">
      <c r="A44" s="1"/>
      <c r="B44" s="1">
        <v>882719</v>
      </c>
      <c r="C44" s="1" t="s">
        <v>129</v>
      </c>
      <c r="D44" s="1"/>
      <c r="E44" s="2" t="s">
        <v>130</v>
      </c>
      <c r="F44" s="2" t="s">
        <v>131</v>
      </c>
      <c r="G44" s="2" t="s">
        <v>23</v>
      </c>
      <c r="H44" s="2">
        <v>0</v>
      </c>
      <c r="I44" s="1">
        <v>0</v>
      </c>
      <c r="J44" s="3" t="s">
        <v>125</v>
      </c>
      <c r="K44" s="2" t="str">
        <f>J44*1044.36</f>
        <v>0</v>
      </c>
      <c r="L44" s="5"/>
    </row>
    <row r="45" spans="1:12" customHeight="1" ht="105" outlineLevel="4">
      <c r="A45" s="1"/>
      <c r="B45" s="1">
        <v>882725</v>
      </c>
      <c r="C45" s="1" t="s">
        <v>132</v>
      </c>
      <c r="D45" s="1"/>
      <c r="E45" s="2" t="s">
        <v>133</v>
      </c>
      <c r="F45" s="2" t="s">
        <v>134</v>
      </c>
      <c r="G45" s="2">
        <v>3</v>
      </c>
      <c r="H45" s="2">
        <v>0</v>
      </c>
      <c r="I45" s="1">
        <v>0</v>
      </c>
      <c r="J45" s="3" t="s">
        <v>125</v>
      </c>
      <c r="K45" s="2" t="str">
        <f>J45*1641.96</f>
        <v>0</v>
      </c>
      <c r="L45" s="5"/>
    </row>
    <row r="46" spans="1:12" customHeight="1" ht="105" outlineLevel="4">
      <c r="A46" s="1"/>
      <c r="B46" s="1">
        <v>882727</v>
      </c>
      <c r="C46" s="1" t="s">
        <v>135</v>
      </c>
      <c r="D46" s="1"/>
      <c r="E46" s="2" t="s">
        <v>136</v>
      </c>
      <c r="F46" s="2" t="s">
        <v>131</v>
      </c>
      <c r="G46" s="2">
        <v>8</v>
      </c>
      <c r="H46" s="2">
        <v>0</v>
      </c>
      <c r="I46" s="1">
        <v>0</v>
      </c>
      <c r="J46" s="3" t="s">
        <v>125</v>
      </c>
      <c r="K46" s="2" t="str">
        <f>J46*1044.36</f>
        <v>0</v>
      </c>
      <c r="L46" s="5"/>
    </row>
    <row r="47" spans="1:12" customHeight="1" ht="105" outlineLevel="4">
      <c r="A47" s="1"/>
      <c r="B47" s="1">
        <v>882728</v>
      </c>
      <c r="C47" s="1" t="s">
        <v>137</v>
      </c>
      <c r="D47" s="1"/>
      <c r="E47" s="2" t="s">
        <v>138</v>
      </c>
      <c r="F47" s="2" t="s">
        <v>139</v>
      </c>
      <c r="G47" s="2">
        <v>10</v>
      </c>
      <c r="H47" s="2">
        <v>0</v>
      </c>
      <c r="I47" s="1">
        <v>0</v>
      </c>
      <c r="J47" s="3" t="s">
        <v>125</v>
      </c>
      <c r="K47" s="2" t="str">
        <f>J47*1879.56</f>
        <v>0</v>
      </c>
      <c r="L47" s="5"/>
    </row>
    <row r="48" spans="1:12" customHeight="1" ht="105" outlineLevel="4">
      <c r="A48" s="1"/>
      <c r="B48" s="1">
        <v>882730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125</v>
      </c>
      <c r="K48" s="2" t="str">
        <f>J48*1583.71</f>
        <v>0</v>
      </c>
      <c r="L48" s="5"/>
    </row>
    <row r="49" spans="1:12" customHeight="1" ht="105" outlineLevel="4">
      <c r="A49" s="1"/>
      <c r="B49" s="1">
        <v>882731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125</v>
      </c>
      <c r="K49" s="2" t="str">
        <f>J49*1624.90</f>
        <v>0</v>
      </c>
      <c r="L49" s="5"/>
    </row>
    <row r="50" spans="1:12" customHeight="1" ht="105" outlineLevel="4">
      <c r="A50" s="1"/>
      <c r="B50" s="1">
        <v>882732</v>
      </c>
      <c r="C50" s="1" t="s">
        <v>146</v>
      </c>
      <c r="D50" s="1"/>
      <c r="E50" s="2" t="s">
        <v>147</v>
      </c>
      <c r="F50" s="2" t="s">
        <v>145</v>
      </c>
      <c r="G50" s="2">
        <v>0</v>
      </c>
      <c r="H50" s="2">
        <v>0</v>
      </c>
      <c r="I50" s="1">
        <v>0</v>
      </c>
      <c r="J50" s="3" t="s">
        <v>125</v>
      </c>
      <c r="K50" s="2" t="str">
        <f>J50*1624.90</f>
        <v>0</v>
      </c>
      <c r="L50" s="5"/>
    </row>
    <row r="51" spans="1:12" customHeight="1" ht="105" outlineLevel="4">
      <c r="A51" s="1"/>
      <c r="B51" s="1">
        <v>882733</v>
      </c>
      <c r="C51" s="1" t="s">
        <v>148</v>
      </c>
      <c r="D51" s="1"/>
      <c r="E51" s="2" t="s">
        <v>149</v>
      </c>
      <c r="F51" s="2" t="s">
        <v>142</v>
      </c>
      <c r="G51" s="2">
        <v>0</v>
      </c>
      <c r="H51" s="2">
        <v>0</v>
      </c>
      <c r="I51" s="1">
        <v>0</v>
      </c>
      <c r="J51" s="3" t="s">
        <v>125</v>
      </c>
      <c r="K51" s="2" t="str">
        <f>J51*1583.71</f>
        <v>0</v>
      </c>
      <c r="L51" s="5"/>
    </row>
    <row r="52" spans="1:12" customHeight="1" ht="105" outlineLevel="4">
      <c r="A52" s="1"/>
      <c r="B52" s="1">
        <v>882734</v>
      </c>
      <c r="C52" s="1" t="s">
        <v>150</v>
      </c>
      <c r="D52" s="1"/>
      <c r="E52" s="2" t="s">
        <v>151</v>
      </c>
      <c r="F52" s="2" t="s">
        <v>152</v>
      </c>
      <c r="G52" s="2">
        <v>0</v>
      </c>
      <c r="H52" s="2">
        <v>0</v>
      </c>
      <c r="I52" s="1">
        <v>0</v>
      </c>
      <c r="J52" s="3" t="s">
        <v>125</v>
      </c>
      <c r="K52" s="2" t="str">
        <f>J52*1447.06</f>
        <v>0</v>
      </c>
      <c r="L52" s="5"/>
    </row>
    <row r="53" spans="1:12" customHeight="1" ht="105" outlineLevel="4">
      <c r="A53" s="1"/>
      <c r="B53" s="1">
        <v>882735</v>
      </c>
      <c r="C53" s="1" t="s">
        <v>153</v>
      </c>
      <c r="D53" s="1"/>
      <c r="E53" s="2" t="s">
        <v>154</v>
      </c>
      <c r="F53" s="2" t="s">
        <v>155</v>
      </c>
      <c r="G53" s="2" t="s">
        <v>23</v>
      </c>
      <c r="H53" s="2">
        <v>0</v>
      </c>
      <c r="I53" s="1">
        <v>0</v>
      </c>
      <c r="J53" s="3" t="s">
        <v>125</v>
      </c>
      <c r="K53" s="2" t="str">
        <f>J53*1130.69</f>
        <v>0</v>
      </c>
      <c r="L53" s="5"/>
    </row>
    <row r="54" spans="1:12" customHeight="1" ht="105" outlineLevel="4">
      <c r="A54" s="1"/>
      <c r="B54" s="1">
        <v>882736</v>
      </c>
      <c r="C54" s="1" t="s">
        <v>156</v>
      </c>
      <c r="D54" s="1"/>
      <c r="E54" s="2" t="s">
        <v>157</v>
      </c>
      <c r="F54" s="2" t="s">
        <v>158</v>
      </c>
      <c r="G54" s="2" t="s">
        <v>23</v>
      </c>
      <c r="H54" s="2">
        <v>0</v>
      </c>
      <c r="I54" s="1">
        <v>0</v>
      </c>
      <c r="J54" s="3" t="s">
        <v>125</v>
      </c>
      <c r="K54" s="2" t="str">
        <f>J54*1031.40</f>
        <v>0</v>
      </c>
      <c r="L54" s="5"/>
    </row>
    <row r="55" spans="1:12" outlineLevel="4">
      <c r="A55" s="1"/>
      <c r="B55" s="1">
        <v>959531</v>
      </c>
      <c r="C55" s="1" t="s">
        <v>159</v>
      </c>
      <c r="D55" s="1">
        <v>32863</v>
      </c>
      <c r="E55" s="2" t="s">
        <v>160</v>
      </c>
      <c r="F55" s="2" t="s">
        <v>161</v>
      </c>
      <c r="G55" s="2">
        <v>0</v>
      </c>
      <c r="H55" s="2">
        <v>0</v>
      </c>
      <c r="I55" s="1">
        <v>0</v>
      </c>
      <c r="J55" s="3" t="s">
        <v>125</v>
      </c>
      <c r="K55" s="2" t="str">
        <f>J55*1799.00</f>
        <v>0</v>
      </c>
      <c r="L55" s="5"/>
    </row>
    <row r="56" spans="1:12" outlineLevel="4">
      <c r="A56" s="1"/>
      <c r="B56" s="1">
        <v>959532</v>
      </c>
      <c r="C56" s="1" t="s">
        <v>162</v>
      </c>
      <c r="D56" s="1">
        <v>45658</v>
      </c>
      <c r="E56" s="2" t="s">
        <v>163</v>
      </c>
      <c r="F56" s="2" t="s">
        <v>164</v>
      </c>
      <c r="G56" s="2">
        <v>0</v>
      </c>
      <c r="H56" s="2">
        <v>0</v>
      </c>
      <c r="I56" s="1">
        <v>0</v>
      </c>
      <c r="J56" s="3" t="s">
        <v>125</v>
      </c>
      <c r="K56" s="2" t="str">
        <f>J56*3369.00</f>
        <v>0</v>
      </c>
      <c r="L56" s="5"/>
    </row>
    <row r="57" spans="1:12" outlineLevel="4">
      <c r="A57" s="1"/>
      <c r="B57" s="1">
        <v>959533</v>
      </c>
      <c r="C57" s="1" t="s">
        <v>165</v>
      </c>
      <c r="D57" s="1">
        <v>13468</v>
      </c>
      <c r="E57" s="2" t="s">
        <v>166</v>
      </c>
      <c r="F57" s="2" t="s">
        <v>167</v>
      </c>
      <c r="G57" s="2">
        <v>0</v>
      </c>
      <c r="H57" s="2">
        <v>0</v>
      </c>
      <c r="I57" s="1">
        <v>0</v>
      </c>
      <c r="J57" s="3" t="s">
        <v>125</v>
      </c>
      <c r="K57" s="2" t="str">
        <f>J57*2453.00</f>
        <v>0</v>
      </c>
      <c r="L57" s="5"/>
    </row>
    <row r="58" spans="1:12" outlineLevel="4">
      <c r="A58" s="1"/>
      <c r="B58" s="1">
        <v>959534</v>
      </c>
      <c r="C58" s="1" t="s">
        <v>168</v>
      </c>
      <c r="D58" s="1">
        <v>23551</v>
      </c>
      <c r="E58" s="2" t="s">
        <v>169</v>
      </c>
      <c r="F58" s="2" t="s">
        <v>170</v>
      </c>
      <c r="G58" s="2">
        <v>0</v>
      </c>
      <c r="H58" s="2">
        <v>0</v>
      </c>
      <c r="I58" s="1">
        <v>0</v>
      </c>
      <c r="J58" s="3" t="s">
        <v>125</v>
      </c>
      <c r="K58" s="2" t="str">
        <f>J58*4739.00</f>
        <v>0</v>
      </c>
      <c r="L58" s="5"/>
    </row>
    <row r="59" spans="1:12" outlineLevel="4">
      <c r="A59" s="1"/>
      <c r="B59" s="1">
        <v>959535</v>
      </c>
      <c r="C59" s="1" t="s">
        <v>171</v>
      </c>
      <c r="D59" s="1">
        <v>22964</v>
      </c>
      <c r="E59" s="2" t="s">
        <v>172</v>
      </c>
      <c r="F59" s="2" t="s">
        <v>173</v>
      </c>
      <c r="G59" s="2">
        <v>0</v>
      </c>
      <c r="H59" s="2">
        <v>0</v>
      </c>
      <c r="I59" s="1">
        <v>0</v>
      </c>
      <c r="J59" s="3" t="s">
        <v>125</v>
      </c>
      <c r="K59" s="2" t="str">
        <f>J59*3759.00</f>
        <v>0</v>
      </c>
      <c r="L59" s="5"/>
    </row>
    <row r="60" spans="1:12" outlineLevel="4">
      <c r="A60" s="1"/>
      <c r="B60" s="1">
        <v>959536</v>
      </c>
      <c r="C60" s="1" t="s">
        <v>174</v>
      </c>
      <c r="D60" s="1">
        <v>29500</v>
      </c>
      <c r="E60" s="2" t="s">
        <v>175</v>
      </c>
      <c r="F60" s="2" t="s">
        <v>176</v>
      </c>
      <c r="G60" s="2">
        <v>0</v>
      </c>
      <c r="H60" s="2">
        <v>0</v>
      </c>
      <c r="I60" s="1">
        <v>0</v>
      </c>
      <c r="J60" s="3" t="s">
        <v>125</v>
      </c>
      <c r="K60" s="2" t="str">
        <f>J60*6979.00</f>
        <v>0</v>
      </c>
      <c r="L60" s="5"/>
    </row>
    <row r="61" spans="1:12" outlineLevel="2">
      <c r="A61" s="8" t="s">
        <v>177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882721</v>
      </c>
      <c r="C62" s="1" t="s">
        <v>178</v>
      </c>
      <c r="D62" s="1"/>
      <c r="E62" s="2" t="s">
        <v>179</v>
      </c>
      <c r="F62" s="2" t="s">
        <v>180</v>
      </c>
      <c r="G62" s="2">
        <v>6</v>
      </c>
      <c r="H62" s="2">
        <v>0</v>
      </c>
      <c r="I62" s="1">
        <v>0</v>
      </c>
      <c r="J62" s="3" t="s">
        <v>125</v>
      </c>
      <c r="K62" s="2" t="str">
        <f>J62*1791.36</f>
        <v>0</v>
      </c>
      <c r="L62" s="5"/>
    </row>
    <row r="63" spans="1:12" customHeight="1" ht="105" outlineLevel="4">
      <c r="A63" s="1"/>
      <c r="B63" s="1">
        <v>882722</v>
      </c>
      <c r="C63" s="1" t="s">
        <v>181</v>
      </c>
      <c r="D63" s="1"/>
      <c r="E63" s="2" t="s">
        <v>182</v>
      </c>
      <c r="F63" s="2" t="s">
        <v>183</v>
      </c>
      <c r="G63" s="2">
        <v>7</v>
      </c>
      <c r="H63" s="2">
        <v>0</v>
      </c>
      <c r="I63" s="1">
        <v>0</v>
      </c>
      <c r="J63" s="3" t="s">
        <v>125</v>
      </c>
      <c r="K63" s="2" t="str">
        <f>J63*1492.56</f>
        <v>0</v>
      </c>
      <c r="L63" s="5"/>
    </row>
    <row r="64" spans="1:12" customHeight="1" ht="105" outlineLevel="4">
      <c r="A64" s="1"/>
      <c r="B64" s="1">
        <v>882723</v>
      </c>
      <c r="C64" s="1" t="s">
        <v>184</v>
      </c>
      <c r="D64" s="1"/>
      <c r="E64" s="2" t="s">
        <v>185</v>
      </c>
      <c r="F64" s="2" t="s">
        <v>186</v>
      </c>
      <c r="G64" s="2" t="s">
        <v>23</v>
      </c>
      <c r="H64" s="2">
        <v>0</v>
      </c>
      <c r="I64" s="1">
        <v>0</v>
      </c>
      <c r="J64" s="3" t="s">
        <v>125</v>
      </c>
      <c r="K64" s="2" t="str">
        <f>J64*1163.88</f>
        <v>0</v>
      </c>
      <c r="L64" s="5"/>
    </row>
    <row r="65" spans="1:12" customHeight="1" ht="105" outlineLevel="4">
      <c r="A65" s="1"/>
      <c r="B65" s="1">
        <v>882724</v>
      </c>
      <c r="C65" s="1" t="s">
        <v>187</v>
      </c>
      <c r="D65" s="1"/>
      <c r="E65" s="2" t="s">
        <v>188</v>
      </c>
      <c r="F65" s="2" t="s">
        <v>131</v>
      </c>
      <c r="G65" s="2" t="s">
        <v>189</v>
      </c>
      <c r="H65" s="2">
        <v>0</v>
      </c>
      <c r="I65" s="1">
        <v>0</v>
      </c>
      <c r="J65" s="3" t="s">
        <v>125</v>
      </c>
      <c r="K65" s="2" t="str">
        <f>J65*1044.36</f>
        <v>0</v>
      </c>
      <c r="L65" s="5"/>
    </row>
    <row r="66" spans="1:12" outlineLevel="2">
      <c r="A66" s="8" t="s">
        <v>190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882737</v>
      </c>
      <c r="C67" s="1" t="s">
        <v>191</v>
      </c>
      <c r="D67" s="1"/>
      <c r="E67" s="2" t="s">
        <v>192</v>
      </c>
      <c r="F67" s="2" t="s">
        <v>193</v>
      </c>
      <c r="G67" s="2">
        <v>0</v>
      </c>
      <c r="H67" s="2">
        <v>0</v>
      </c>
      <c r="I67" s="1">
        <v>0</v>
      </c>
      <c r="J67" s="3" t="s">
        <v>194</v>
      </c>
      <c r="K67" s="2" t="str">
        <f>J67*63.65</f>
        <v>0</v>
      </c>
      <c r="L67" s="5"/>
    </row>
    <row r="68" spans="1:12" customHeight="1" ht="105" outlineLevel="4">
      <c r="A68" s="1"/>
      <c r="B68" s="1">
        <v>882738</v>
      </c>
      <c r="C68" s="1" t="s">
        <v>195</v>
      </c>
      <c r="D68" s="1"/>
      <c r="E68" s="2" t="s">
        <v>196</v>
      </c>
      <c r="F68" s="2" t="s">
        <v>193</v>
      </c>
      <c r="G68" s="2" t="s">
        <v>197</v>
      </c>
      <c r="H68" s="2">
        <v>0</v>
      </c>
      <c r="I68" s="1">
        <v>0</v>
      </c>
      <c r="J68" s="3" t="s">
        <v>194</v>
      </c>
      <c r="K68" s="2" t="str">
        <f>J68*63.65</f>
        <v>0</v>
      </c>
      <c r="L68" s="5"/>
    </row>
    <row r="69" spans="1:12" customHeight="1" ht="105" outlineLevel="4">
      <c r="A69" s="1"/>
      <c r="B69" s="1">
        <v>882739</v>
      </c>
      <c r="C69" s="1" t="s">
        <v>198</v>
      </c>
      <c r="D69" s="1"/>
      <c r="E69" s="2" t="s">
        <v>199</v>
      </c>
      <c r="F69" s="2" t="s">
        <v>200</v>
      </c>
      <c r="G69" s="2" t="s">
        <v>201</v>
      </c>
      <c r="H69" s="2">
        <v>0</v>
      </c>
      <c r="I69" s="1">
        <v>0</v>
      </c>
      <c r="J69" s="3" t="s">
        <v>194</v>
      </c>
      <c r="K69" s="2" t="str">
        <f>J69*88.92</f>
        <v>0</v>
      </c>
      <c r="L69" s="5"/>
    </row>
    <row r="70" spans="1:12" customHeight="1" ht="105" outlineLevel="4">
      <c r="A70" s="1"/>
      <c r="B70" s="1">
        <v>882740</v>
      </c>
      <c r="C70" s="1" t="s">
        <v>202</v>
      </c>
      <c r="D70" s="1"/>
      <c r="E70" s="2" t="s">
        <v>203</v>
      </c>
      <c r="F70" s="2" t="s">
        <v>200</v>
      </c>
      <c r="G70" s="2" t="s">
        <v>201</v>
      </c>
      <c r="H70" s="2">
        <v>0</v>
      </c>
      <c r="I70" s="1">
        <v>0</v>
      </c>
      <c r="J70" s="3" t="s">
        <v>194</v>
      </c>
      <c r="K70" s="2" t="str">
        <f>J70*88.92</f>
        <v>0</v>
      </c>
      <c r="L70" s="5"/>
    </row>
    <row r="71" spans="1:12" customHeight="1" ht="105" outlineLevel="4">
      <c r="A71" s="1"/>
      <c r="B71" s="1">
        <v>882741</v>
      </c>
      <c r="C71" s="1" t="s">
        <v>204</v>
      </c>
      <c r="D71" s="1"/>
      <c r="E71" s="2" t="s">
        <v>205</v>
      </c>
      <c r="F71" s="2" t="s">
        <v>206</v>
      </c>
      <c r="G71" s="2" t="s">
        <v>201</v>
      </c>
      <c r="H71" s="2">
        <v>0</v>
      </c>
      <c r="I71" s="1">
        <v>0</v>
      </c>
      <c r="J71" s="3" t="s">
        <v>194</v>
      </c>
      <c r="K71" s="2" t="str">
        <f>J71*102.96</f>
        <v>0</v>
      </c>
      <c r="L71" s="5"/>
    </row>
    <row r="72" spans="1:12" customHeight="1" ht="105" outlineLevel="4">
      <c r="A72" s="1"/>
      <c r="B72" s="1">
        <v>882742</v>
      </c>
      <c r="C72" s="1" t="s">
        <v>207</v>
      </c>
      <c r="D72" s="1"/>
      <c r="E72" s="2" t="s">
        <v>208</v>
      </c>
      <c r="F72" s="2" t="s">
        <v>206</v>
      </c>
      <c r="G72" s="2" t="s">
        <v>201</v>
      </c>
      <c r="H72" s="2">
        <v>0</v>
      </c>
      <c r="I72" s="1">
        <v>0</v>
      </c>
      <c r="J72" s="3" t="s">
        <v>194</v>
      </c>
      <c r="K72" s="2" t="str">
        <f>J72*102.96</f>
        <v>0</v>
      </c>
      <c r="L72" s="5"/>
    </row>
    <row r="73" spans="1:12" customHeight="1" ht="105" outlineLevel="4">
      <c r="A73" s="1"/>
      <c r="B73" s="1">
        <v>882743</v>
      </c>
      <c r="C73" s="1" t="s">
        <v>209</v>
      </c>
      <c r="D73" s="1"/>
      <c r="E73" s="2" t="s">
        <v>210</v>
      </c>
      <c r="F73" s="2" t="s">
        <v>211</v>
      </c>
      <c r="G73" s="2" t="s">
        <v>212</v>
      </c>
      <c r="H73" s="2">
        <v>0</v>
      </c>
      <c r="I73" s="1">
        <v>0</v>
      </c>
      <c r="J73" s="3" t="s">
        <v>194</v>
      </c>
      <c r="K73" s="2" t="str">
        <f>J73*111.38</f>
        <v>0</v>
      </c>
      <c r="L73" s="5"/>
    </row>
    <row r="74" spans="1:12" customHeight="1" ht="105" outlineLevel="4">
      <c r="A74" s="1"/>
      <c r="B74" s="1">
        <v>882744</v>
      </c>
      <c r="C74" s="1" t="s">
        <v>213</v>
      </c>
      <c r="D74" s="1"/>
      <c r="E74" s="2" t="s">
        <v>214</v>
      </c>
      <c r="F74" s="2" t="s">
        <v>211</v>
      </c>
      <c r="G74" s="2" t="s">
        <v>201</v>
      </c>
      <c r="H74" s="2">
        <v>0</v>
      </c>
      <c r="I74" s="1">
        <v>0</v>
      </c>
      <c r="J74" s="3" t="s">
        <v>194</v>
      </c>
      <c r="K74" s="2" t="str">
        <f>J74*111.38</f>
        <v>0</v>
      </c>
      <c r="L74" s="5"/>
    </row>
    <row r="75" spans="1:12" customHeight="1" ht="105" outlineLevel="4">
      <c r="A75" s="1"/>
      <c r="B75" s="1">
        <v>882745</v>
      </c>
      <c r="C75" s="1" t="s">
        <v>215</v>
      </c>
      <c r="D75" s="1"/>
      <c r="E75" s="2" t="s">
        <v>216</v>
      </c>
      <c r="F75" s="2" t="s">
        <v>217</v>
      </c>
      <c r="G75" s="2" t="s">
        <v>197</v>
      </c>
      <c r="H75" s="2">
        <v>0</v>
      </c>
      <c r="I75" s="1">
        <v>0</v>
      </c>
      <c r="J75" s="3" t="s">
        <v>194</v>
      </c>
      <c r="K75" s="2" t="str">
        <f>J75*160.99</f>
        <v>0</v>
      </c>
      <c r="L75" s="5"/>
    </row>
    <row r="76" spans="1:12" customHeight="1" ht="105" outlineLevel="4">
      <c r="A76" s="1"/>
      <c r="B76" s="1">
        <v>882746</v>
      </c>
      <c r="C76" s="1" t="s">
        <v>218</v>
      </c>
      <c r="D76" s="1"/>
      <c r="E76" s="2" t="s">
        <v>219</v>
      </c>
      <c r="F76" s="2" t="s">
        <v>217</v>
      </c>
      <c r="G76" s="2" t="s">
        <v>189</v>
      </c>
      <c r="H76" s="2">
        <v>0</v>
      </c>
      <c r="I76" s="1">
        <v>0</v>
      </c>
      <c r="J76" s="3" t="s">
        <v>194</v>
      </c>
      <c r="K76" s="2" t="str">
        <f>J76*160.99</f>
        <v>0</v>
      </c>
      <c r="L76" s="5"/>
    </row>
    <row r="77" spans="1:12" outlineLevel="2">
      <c r="A77" s="8" t="s">
        <v>220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882749</v>
      </c>
      <c r="C78" s="1" t="s">
        <v>221</v>
      </c>
      <c r="D78" s="1"/>
      <c r="E78" s="2" t="s">
        <v>222</v>
      </c>
      <c r="F78" s="2" t="s">
        <v>223</v>
      </c>
      <c r="G78" s="2">
        <v>0</v>
      </c>
      <c r="H78" s="2">
        <v>0</v>
      </c>
      <c r="I78" s="1">
        <v>0</v>
      </c>
      <c r="J78" s="3" t="s">
        <v>125</v>
      </c>
      <c r="K78" s="2" t="str">
        <f>J78*527.90</f>
        <v>0</v>
      </c>
      <c r="L78" s="5"/>
    </row>
    <row r="79" spans="1:12" customHeight="1" ht="105" outlineLevel="4">
      <c r="A79" s="1"/>
      <c r="B79" s="1">
        <v>882750</v>
      </c>
      <c r="C79" s="1" t="s">
        <v>224</v>
      </c>
      <c r="D79" s="1"/>
      <c r="E79" s="2" t="s">
        <v>225</v>
      </c>
      <c r="F79" s="2" t="s">
        <v>226</v>
      </c>
      <c r="G79" s="2">
        <v>7</v>
      </c>
      <c r="H79" s="2">
        <v>0</v>
      </c>
      <c r="I79" s="1">
        <v>0</v>
      </c>
      <c r="J79" s="3" t="s">
        <v>125</v>
      </c>
      <c r="K79" s="2" t="str">
        <f>J79*853.63</f>
        <v>0</v>
      </c>
      <c r="L79" s="5"/>
    </row>
    <row r="80" spans="1:12" customHeight="1" ht="105" outlineLevel="4">
      <c r="A80" s="1"/>
      <c r="B80" s="1">
        <v>882751</v>
      </c>
      <c r="C80" s="1" t="s">
        <v>227</v>
      </c>
      <c r="D80" s="1"/>
      <c r="E80" s="2" t="s">
        <v>228</v>
      </c>
      <c r="F80" s="2" t="s">
        <v>229</v>
      </c>
      <c r="G80" s="2">
        <v>9</v>
      </c>
      <c r="H80" s="2">
        <v>0</v>
      </c>
      <c r="I80" s="1">
        <v>0</v>
      </c>
      <c r="J80" s="3" t="s">
        <v>125</v>
      </c>
      <c r="K80" s="2" t="str">
        <f>J80*1108.22</f>
        <v>0</v>
      </c>
      <c r="L80" s="5"/>
    </row>
    <row r="81" spans="1:12" customHeight="1" ht="105" outlineLevel="4">
      <c r="A81" s="1"/>
      <c r="B81" s="1">
        <v>882752</v>
      </c>
      <c r="C81" s="1" t="s">
        <v>230</v>
      </c>
      <c r="D81" s="1"/>
      <c r="E81" s="2" t="s">
        <v>231</v>
      </c>
      <c r="F81" s="2" t="s">
        <v>232</v>
      </c>
      <c r="G81" s="2">
        <v>0</v>
      </c>
      <c r="H81" s="2">
        <v>0</v>
      </c>
      <c r="I81" s="1">
        <v>0</v>
      </c>
      <c r="J81" s="3" t="s">
        <v>125</v>
      </c>
      <c r="K81" s="2" t="str">
        <f>J81*1454.54</f>
        <v>0</v>
      </c>
      <c r="L81" s="5"/>
    </row>
    <row r="82" spans="1:12" outlineLevel="4">
      <c r="A82" s="1"/>
      <c r="B82" s="1">
        <v>959537</v>
      </c>
      <c r="C82" s="1" t="s">
        <v>233</v>
      </c>
      <c r="D82" s="1">
        <v>36705</v>
      </c>
      <c r="E82" s="2" t="s">
        <v>234</v>
      </c>
      <c r="F82" s="2" t="s">
        <v>235</v>
      </c>
      <c r="G82" s="2">
        <v>0</v>
      </c>
      <c r="H82" s="2">
        <v>0</v>
      </c>
      <c r="I82" s="1">
        <v>0</v>
      </c>
      <c r="J82" s="3" t="s">
        <v>125</v>
      </c>
      <c r="K82" s="2" t="str">
        <f>J82*1500.00</f>
        <v>0</v>
      </c>
      <c r="L82" s="5"/>
    </row>
    <row r="83" spans="1:12" outlineLevel="4">
      <c r="A83" s="1"/>
      <c r="B83" s="1">
        <v>959538</v>
      </c>
      <c r="C83" s="1" t="s">
        <v>236</v>
      </c>
      <c r="D83" s="1">
        <v>56805</v>
      </c>
      <c r="E83" s="2" t="s">
        <v>237</v>
      </c>
      <c r="F83" s="2" t="s">
        <v>238</v>
      </c>
      <c r="G83" s="2">
        <v>0</v>
      </c>
      <c r="H83" s="2">
        <v>0</v>
      </c>
      <c r="I83" s="1">
        <v>0</v>
      </c>
      <c r="J83" s="3" t="s">
        <v>125</v>
      </c>
      <c r="K83" s="2" t="str">
        <f>J83*1967.00</f>
        <v>0</v>
      </c>
      <c r="L83" s="5"/>
    </row>
    <row r="84" spans="1:12" outlineLevel="4">
      <c r="A84" s="1"/>
      <c r="B84" s="1">
        <v>959539</v>
      </c>
      <c r="C84" s="1" t="s">
        <v>239</v>
      </c>
      <c r="D84" s="1">
        <v>10494</v>
      </c>
      <c r="E84" s="2" t="s">
        <v>240</v>
      </c>
      <c r="F84" s="2" t="s">
        <v>241</v>
      </c>
      <c r="G84" s="2">
        <v>0</v>
      </c>
      <c r="H84" s="2">
        <v>0</v>
      </c>
      <c r="I84" s="1">
        <v>0</v>
      </c>
      <c r="J84" s="3" t="s">
        <v>125</v>
      </c>
      <c r="K84" s="2" t="str">
        <f>J84*2516.00</f>
        <v>0</v>
      </c>
      <c r="L84" s="5"/>
    </row>
    <row r="85" spans="1:12" outlineLevel="2">
      <c r="A85" s="8" t="s">
        <v>242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customHeight="1" ht="105" outlineLevel="4">
      <c r="A86" s="1"/>
      <c r="B86" s="1">
        <v>882720</v>
      </c>
      <c r="C86" s="1" t="s">
        <v>243</v>
      </c>
      <c r="D86" s="1"/>
      <c r="E86" s="2" t="s">
        <v>244</v>
      </c>
      <c r="F86" s="2" t="s">
        <v>245</v>
      </c>
      <c r="G86" s="2">
        <v>2</v>
      </c>
      <c r="H86" s="2">
        <v>0</v>
      </c>
      <c r="I86" s="1">
        <v>0</v>
      </c>
      <c r="J86" s="3" t="s">
        <v>125</v>
      </c>
      <c r="K86" s="2" t="str">
        <f>J86*2388.96</f>
        <v>0</v>
      </c>
      <c r="L86" s="5"/>
    </row>
    <row r="87" spans="1:12" customHeight="1" ht="105" outlineLevel="4">
      <c r="A87" s="1"/>
      <c r="B87" s="1">
        <v>882726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125</v>
      </c>
      <c r="K87" s="2" t="str">
        <f>J87*2444.22</f>
        <v>0</v>
      </c>
      <c r="L87" s="5"/>
    </row>
    <row r="88" spans="1:12" customHeight="1" ht="105" outlineLevel="4">
      <c r="A88" s="1"/>
      <c r="B88" s="1">
        <v>882747</v>
      </c>
      <c r="C88" s="1" t="s">
        <v>249</v>
      </c>
      <c r="D88" s="1"/>
      <c r="E88" s="2" t="s">
        <v>250</v>
      </c>
      <c r="F88" s="2" t="s">
        <v>251</v>
      </c>
      <c r="G88" s="2">
        <v>6</v>
      </c>
      <c r="H88" s="2">
        <v>0</v>
      </c>
      <c r="I88" s="1">
        <v>0</v>
      </c>
      <c r="J88" s="3" t="s">
        <v>125</v>
      </c>
      <c r="K88" s="2" t="str">
        <f>J88*2500.00</f>
        <v>0</v>
      </c>
      <c r="L88" s="5"/>
    </row>
    <row r="89" spans="1:12" customHeight="1" ht="105" outlineLevel="4">
      <c r="A89" s="1"/>
      <c r="B89" s="1">
        <v>882748</v>
      </c>
      <c r="C89" s="1" t="s">
        <v>252</v>
      </c>
      <c r="D89" s="1"/>
      <c r="E89" s="2" t="s">
        <v>253</v>
      </c>
      <c r="F89" s="2" t="s">
        <v>254</v>
      </c>
      <c r="G89" s="2">
        <v>0</v>
      </c>
      <c r="H89" s="2">
        <v>0</v>
      </c>
      <c r="I89" s="1">
        <v>0</v>
      </c>
      <c r="J89" s="3" t="s">
        <v>125</v>
      </c>
      <c r="K89" s="2" t="str">
        <f>J89*2500.10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61:K61"/>
    <mergeCell ref="A66:K66"/>
    <mergeCell ref="A77:K77"/>
    <mergeCell ref="A85:K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2026-07-14T05:22:55+03:00</dcterms:created>
  <dcterms:modified xsi:type="dcterms:W3CDTF">2026-07-14T05:22:55+03:00</dcterms:modified>
  <dc:title>Untitled Spreadsheet</dc:title>
  <dc:description/>
  <dc:subject/>
  <cp:keywords/>
  <cp:category/>
</cp:coreProperties>
</file>