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<sst xmlns="http://schemas.openxmlformats.org/spreadsheetml/2006/main" uniqueCount="216">
  <si>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</si>
  <si>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</si>
  <si>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</si>
  <si>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</si>
  <si>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</si>
  <si>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</si>
  <si>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</si>
  <si>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</si>
  <si>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</si>
  <si>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</si>
  <si>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Коллектора для воды</t>
  </si>
  <si>
    <t>Коллектора с отводами</t>
  </si>
  <si>
    <t>Коллектора НЕРЖ. сталь VALTEC</t>
  </si>
  <si>
    <t>VLC-712001</t>
  </si>
  <si>
    <t>VTc.510.SS.080503</t>
  </si>
  <si>
    <t>Коллектор из нерж. стали, с м-о расст вых. 100мм, 1 1/2"х 3 вых. 3/4" нар.   (1 /5шт)</t>
  </si>
  <si>
    <t>5 303.00 руб.</t>
  </si>
  <si>
    <t>шт</t>
  </si>
  <si>
    <t>VLC-712002</t>
  </si>
  <si>
    <t>VTc.510.SS.080504</t>
  </si>
  <si>
    <t>Коллектор из нерж. стали, с м-о расст вых. 100мм, 1 1/2"х 4 вых. 3/4" нар.   (1 /5шт)</t>
  </si>
  <si>
    <t>6 114.00 руб.</t>
  </si>
  <si>
    <t>VLC-712003</t>
  </si>
  <si>
    <t>VTc.510.SS.080505</t>
  </si>
  <si>
    <t>Коллектор из нерж. стали, с м-о расст вых. 100мм, 1 1/2"х 5 вых. 3/4" нар.   (1 /5шт)</t>
  </si>
  <si>
    <t>8 314.00 руб.</t>
  </si>
  <si>
    <t>&gt;100</t>
  </si>
  <si>
    <t>VLC-712004</t>
  </si>
  <si>
    <t>VTc.510.SS.080506</t>
  </si>
  <si>
    <t>Коллектор из нерж. стали, с м-о расст вых. 100мм, 1 1/2"х 6 вых. 3/4" нар.   (1 /5шт)</t>
  </si>
  <si>
    <t>9 619.00 руб.</t>
  </si>
  <si>
    <t>&gt;50</t>
  </si>
  <si>
    <t>VLC-712005</t>
  </si>
  <si>
    <t>VTc.510.SS.080507</t>
  </si>
  <si>
    <t>Коллектор из нерж. стали, с м-о расст вых. 100мм, 1 1/2"х 7 вых. 3/4" нар.   (1 /5шт)</t>
  </si>
  <si>
    <t>11 681.00 руб.</t>
  </si>
  <si>
    <t>&gt;10</t>
  </si>
  <si>
    <t>VLC-712006</t>
  </si>
  <si>
    <t>VTc.510.SS.060403</t>
  </si>
  <si>
    <t>Коллектор из нерж. стали, с м-о расст вых. 100мм, 1"х 3 вых. 1/2" нар.   (1 /12шт)</t>
  </si>
  <si>
    <t>2 546.00 руб.</t>
  </si>
  <si>
    <t>VLC-712007</t>
  </si>
  <si>
    <t>VTc.510.SS.060404</t>
  </si>
  <si>
    <t>Коллектор из нерж. стали, с м-о расст вых. 100мм, 1"х 4 вых. 1/2" нар.   (1 /10шт)</t>
  </si>
  <si>
    <t>3 445.00 руб.</t>
  </si>
  <si>
    <t>VLC-712008</t>
  </si>
  <si>
    <t>VTc.510.SS.060405</t>
  </si>
  <si>
    <t>Коллектор из нерж. стали, с м-о расст вых. 100мм, 1"х 5 вых. 1/2" нар.   (1 /10шт)</t>
  </si>
  <si>
    <t>4 190.00 руб.</t>
  </si>
  <si>
    <t>&gt;25</t>
  </si>
  <si>
    <t>VLC-712009</t>
  </si>
  <si>
    <t>VTc.510.SS.060406</t>
  </si>
  <si>
    <t>Коллектор из нерж. стали, с м-о расст вых. 100мм, 1"х 6 вых. 1/2" нар.   (1 /10шт)</t>
  </si>
  <si>
    <t>5 356.00 руб.</t>
  </si>
  <si>
    <t>VLC-712010</t>
  </si>
  <si>
    <t>VTc.510.SS.060407</t>
  </si>
  <si>
    <t>Коллектор из нерж. стали, с м-о расст вых. 100мм, 1"х 7 вых. 1/2" нар.   (1 /10шт)</t>
  </si>
  <si>
    <t>6 024.00 руб.</t>
  </si>
  <si>
    <t>VLC-712011</t>
  </si>
  <si>
    <t>VTc.510.SS.060408</t>
  </si>
  <si>
    <t>Коллектор из нерж. стали, с м-о расст вых. 100мм, 1"х 8 вых. 1/2" нар.   (1 /10шт)</t>
  </si>
  <si>
    <t>6 154.00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</si>
  <si>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</si>
  <si>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</si>
  <si>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</si>
  <si>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1 524.00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</si>
  <si>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</si>
  <si>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</si>
  <si>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</si>
  <si>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2 097.00 руб.</t>
  </si>
  <si>
    <t>VLC-712014</t>
  </si>
  <si>
    <t>VTc.505.SS.060504</t>
  </si>
  <si>
    <t>Коллектор из нерж. стали, с м-о расст вых. 50мм, 1"х 4 вых. 3/4" Евроконус  (1 /10шт)</t>
  </si>
  <si>
    <t>2 675.00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</si>
  <si>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</si>
  <si>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</si>
  <si>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</si>
  <si>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2 862.00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</si>
  <si>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</si>
  <si>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</si>
  <si>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</si>
  <si>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3 357.00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</si>
  <si>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</si>
  <si>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</si>
  <si>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</si>
  <si>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4 036.00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</si>
  <si>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</si>
  <si>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</si>
  <si>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</si>
  <si>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4 450.00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</si>
  <si>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</si>
  <si>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</si>
  <si>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</si>
  <si>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5 223.00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</si>
  <si>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</si>
  <si>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</si>
  <si>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</si>
  <si>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5 355.00 руб.</t>
  </si>
  <si>
    <t>VLC-900302</t>
  </si>
  <si>
    <t>VTc.510.SS.060402</t>
  </si>
  <si>
    <t>Коллектор из нерж. стали, с м-о расст вых. 100мм, 1"х 2 вых. 1/2" нар.</t>
  </si>
  <si>
    <t>2 065.00 руб.</t>
  </si>
  <si>
    <t>Коллектора стальные VALTEC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</si>
  <si>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</si>
  <si>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</si>
  <si>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</si>
  <si>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</si>
  <si>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</si>
  <si>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</si>
  <si>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</si>
  <si>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</si>
  <si>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</si>
  <si>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</si>
  <si>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</si>
  <si>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</si>
  <si>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</si>
  <si>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</si>
  <si>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</si>
  <si>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</si>
  <si>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</si>
  <si>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</si>
  <si>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</si>
  <si>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</si>
  <si>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</si>
  <si>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</si>
  <si>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</si>
  <si>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</si>
  <si>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</si>
  <si>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</si>
  <si>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</si>
  <si>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</si>
  <si>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</si>
  <si>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</si>
  <si>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</si>
  <si>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</si>
  <si>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</si>
  <si>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</si>
  <si>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</si>
  <si>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</si>
  <si>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</si>
  <si>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</si>
  <si>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</si>
  <si>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</si>
  <si>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</si>
  <si>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</si>
  <si>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</si>
  <si>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</si>
  <si>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</si>
  <si>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</si>
  <si>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</si>
  <si>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</si>
  <si>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</si>
  <si>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</si>
  <si>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</si>
  <si>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</si>
  <si>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Коллектора латунные VALTEC</t>
  </si>
  <si>
    <t>VLC-713011</t>
  </si>
  <si>
    <t>VTc.500.N.0502</t>
  </si>
  <si>
    <t>Коллектор, 3/4"х2 вых. 1/2" нар. (2 /70шт)</t>
  </si>
  <si>
    <t>630.00 руб.</t>
  </si>
  <si>
    <t>VLC-713012</t>
  </si>
  <si>
    <t>VTc.500.N.0503</t>
  </si>
  <si>
    <t>Коллектор, 3/4"х3 вых. 1/2" нар.  (2 /50шт)</t>
  </si>
  <si>
    <t>836.00 руб.</t>
  </si>
  <si>
    <t>VLC-713013</t>
  </si>
  <si>
    <t>VTc.500.N.0504</t>
  </si>
  <si>
    <t>Коллектор, 3/4"х4 вых. 1/2" нар.  (2 /40шт)</t>
  </si>
  <si>
    <t>1 133.00 руб.</t>
  </si>
  <si>
    <t>VLC-713014</t>
  </si>
  <si>
    <t>VTc.500.N.0602</t>
  </si>
  <si>
    <t>Коллектор, 1"х2 вых. 1/2" нар.  (2 /50шт)</t>
  </si>
  <si>
    <t>737.00 руб.</t>
  </si>
  <si>
    <t>VLC-713015</t>
  </si>
  <si>
    <t>VTc.500.N.0603</t>
  </si>
  <si>
    <t>Коллектор, 1"х3 вых. 1/2" нар.  (2 /40шт)</t>
  </si>
  <si>
    <t>1 113.00 руб.</t>
  </si>
  <si>
    <t>VLC-713016</t>
  </si>
  <si>
    <t>VTc.500.N.0604</t>
  </si>
  <si>
    <t>Коллектор, 1"х4 вых. 1/2" нар.  (2 /30шт)</t>
  </si>
  <si>
    <t>1 444.00 руб.</t>
  </si>
  <si>
    <t>VLC-713017</t>
  </si>
  <si>
    <t>VTc.500.NE.060502</t>
  </si>
  <si>
    <t>Коллектор, 1"х2 вых. Евроконус 3/4   (1 /70шт)</t>
  </si>
  <si>
    <t>1 447.00 руб.</t>
  </si>
  <si>
    <t>VLC-713018</t>
  </si>
  <si>
    <t>VTc.500.NE.060503</t>
  </si>
  <si>
    <t>Коллектор, 1"х3 вых. Евроконус 3/4   (1 /50шт)</t>
  </si>
  <si>
    <t>1 991.00 руб.</t>
  </si>
  <si>
    <t>VLC-713019</t>
  </si>
  <si>
    <t>VTc.500.NE.060504</t>
  </si>
  <si>
    <t>Коллектор, 1"х4 вых. Евроконус 3/4   (1 /30шт)</t>
  </si>
  <si>
    <t>2 459.00 руб.</t>
  </si>
  <si>
    <t>VLC-713022</t>
  </si>
  <si>
    <t>VTc.550.N.0502</t>
  </si>
  <si>
    <t>Коллектор, 3/4"х2 вых. 1/2" вн.  (2 /60шт)</t>
  </si>
  <si>
    <t>762.00 руб.</t>
  </si>
  <si>
    <t>VLC-713023</t>
  </si>
  <si>
    <t>VTc.550.N.0503</t>
  </si>
  <si>
    <t>Коллектор, 3/4"х3 вых. 1/2" вн.  (2 /46шт)</t>
  </si>
  <si>
    <t>1 099.00 руб.</t>
  </si>
  <si>
    <t>VLC-713024</t>
  </si>
  <si>
    <t>VTc.550.N.0504</t>
  </si>
  <si>
    <t>Коллектор, 3/4"х4 вых. 1/2" вн.  (2 /36шт)</t>
  </si>
  <si>
    <t>1 261.00 руб.</t>
  </si>
  <si>
    <t>VLC-713025</t>
  </si>
  <si>
    <t>VTc.550.N.0602</t>
  </si>
  <si>
    <t>Коллектор, 1"х2 вых. 1/2" вн.  (2 /50шт)</t>
  </si>
  <si>
    <t>1 023.00 руб.</t>
  </si>
  <si>
    <t>VLC-713026</t>
  </si>
  <si>
    <t>VTc.550.N.0603</t>
  </si>
  <si>
    <t>Коллектор, 1"х3 вых. 1/2" вн.  (2 /36шт)</t>
  </si>
  <si>
    <t>1 474.00 руб.</t>
  </si>
  <si>
    <t>VLC-713027</t>
  </si>
  <si>
    <t>VTc.550.N.0604</t>
  </si>
  <si>
    <t>Коллектор, 1"х4 вых. 1/2" вн.   (2 /30шт)</t>
  </si>
  <si>
    <t>1 619.00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</si>
</sst>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df5_86a5_11e9_8101_003048fd731b_409a69a5_281f_11ed_a30f_00259070b4871.jpeg"/><Relationship Id="rId2" Type="http://schemas.openxmlformats.org/officeDocument/2006/relationships/image" Target="../media/fae7fdf8_86a5_11e9_8101_003048fd731b_409a69a9_281f_11ed_a30f_00259070b4872.jpeg"/><Relationship Id="rId3" Type="http://schemas.openxmlformats.org/officeDocument/2006/relationships/image" Target="../media/fae7fdfb_86a5_11e9_8101_003048fd731b_409a69ad_281f_11ed_a30f_00259070b4873.jpeg"/><Relationship Id="rId4" Type="http://schemas.openxmlformats.org/officeDocument/2006/relationships/image" Target="../media/fae7fdfe_86a5_11e9_8101_003048fd731b_409a69b1_281f_11ed_a30f_00259070b4874.jpeg"/><Relationship Id="rId5" Type="http://schemas.openxmlformats.org/officeDocument/2006/relationships/image" Target="../media/fae7fe01_86a5_11e9_8101_003048fd731b_409a69b5_281f_11ed_a30f_00259070b4875.jpeg"/><Relationship Id="rId6" Type="http://schemas.openxmlformats.org/officeDocument/2006/relationships/image" Target="../media/fae7fe04_86a5_11e9_8101_003048fd731b_409a69b9_281f_11ed_a30f_00259070b4876.jpeg"/><Relationship Id="rId7" Type="http://schemas.openxmlformats.org/officeDocument/2006/relationships/image" Target="../media/fae7fe07_86a5_11e9_8101_003048fd731b_409a69bd_281f_11ed_a30f_00259070b4877.jpeg"/><Relationship Id="rId8" Type="http://schemas.openxmlformats.org/officeDocument/2006/relationships/image" Target="../media/fae7fe0a_86a5_11e9_8101_003048fd731b_409a69c1_281f_11ed_a30f_00259070b4878.jpeg"/><Relationship Id="rId9" Type="http://schemas.openxmlformats.org/officeDocument/2006/relationships/image" Target="../media/fae7fe0d_86a5_11e9_8101_003048fd731b_409a69c5_281f_11ed_a30f_00259070b4879.jpeg"/><Relationship Id="rId10" Type="http://schemas.openxmlformats.org/officeDocument/2006/relationships/image" Target="../media/fae7fe10_86a5_11e9_8101_003048fd731b_409a69c9_281f_11ed_a30f_00259070b48710.jpeg"/><Relationship Id="rId11" Type="http://schemas.openxmlformats.org/officeDocument/2006/relationships/image" Target="../media/fae7fe13_86a5_11e9_8101_003048fd731b_409a69cd_281f_11ed_a30f_00259070b48711.jpeg"/><Relationship Id="rId12" Type="http://schemas.openxmlformats.org/officeDocument/2006/relationships/image" Target="../media/fae7fe16_86a5_11e9_8101_003048fd731b_409a69d1_281f_11ed_a30f_00259070b48712.jpeg"/><Relationship Id="rId13" Type="http://schemas.openxmlformats.org/officeDocument/2006/relationships/image" Target="../media/fae7fe19_86a5_11e9_8101_003048fd731b_409a69d5_281f_11ed_a30f_00259070b48713.jpeg"/><Relationship Id="rId14" Type="http://schemas.openxmlformats.org/officeDocument/2006/relationships/image" Target="../media/fae7fe1c_86a5_11e9_8101_003048fd731b_409a69d9_281f_11ed_a30f_00259070b48714.jpeg"/><Relationship Id="rId15" Type="http://schemas.openxmlformats.org/officeDocument/2006/relationships/image" Target="../media/fae7fe1f_86a5_11e9_8101_003048fd731b_409a69dd_281f_11ed_a30f_00259070b48715.jpeg"/><Relationship Id="rId16" Type="http://schemas.openxmlformats.org/officeDocument/2006/relationships/image" Target="../media/fae7fe22_86a5_11e9_8101_003048fd731b_409a69e1_281f_11ed_a30f_00259070b48716.jpeg"/><Relationship Id="rId17" Type="http://schemas.openxmlformats.org/officeDocument/2006/relationships/image" Target="../media/fae7fe25_86a5_11e9_8101_003048fd731b_409a69e5_281f_11ed_a30f_00259070b48717.jpeg"/><Relationship Id="rId18" Type="http://schemas.openxmlformats.org/officeDocument/2006/relationships/image" Target="../media/fae7fe28_86a5_11e9_8101_003048fd731b_409a69e9_281f_11ed_a30f_00259070b48718.jpeg"/><Relationship Id="rId19" Type="http://schemas.openxmlformats.org/officeDocument/2006/relationships/image" Target="../media/fae7fe2b_86a5_11e9_8101_003048fd731b_409a69ed_281f_11ed_a30f_00259070b48719.jpeg"/><Relationship Id="rId20" Type="http://schemas.openxmlformats.org/officeDocument/2006/relationships/image" Target="../media/fae7fe2e_86a5_11e9_8101_003048fd731b_409a69f1_281f_11ed_a30f_00259070b48720.jpeg"/><Relationship Id="rId21" Type="http://schemas.openxmlformats.org/officeDocument/2006/relationships/image" Target="../media/6d083a51_3466_11eb_81f3_003048fd731b_409a69f5_281f_11ed_a30f_00259070b48721.jpeg"/><Relationship Id="rId22" Type="http://schemas.openxmlformats.org/officeDocument/2006/relationships/image" Target="../media/6d083a53_3466_11eb_81f3_003048fd731b_46e460cb_281f_11ed_a30f_00259070b48722.jpeg"/><Relationship Id="rId23" Type="http://schemas.openxmlformats.org/officeDocument/2006/relationships/image" Target="../media/6d083a55_3466_11eb_81f3_003048fd731b_46e460cf_281f_11ed_a30f_00259070b48723.jpeg"/><Relationship Id="rId24" Type="http://schemas.openxmlformats.org/officeDocument/2006/relationships/image" Target="../media/6d083a57_3466_11eb_81f3_003048fd731b_46e460d3_281f_11ed_a30f_00259070b48724.jpeg"/><Relationship Id="rId25" Type="http://schemas.openxmlformats.org/officeDocument/2006/relationships/image" Target="../media/6d083a59_3466_11eb_81f3_003048fd731b_46e460d7_281f_11ed_a30f_00259070b48725.jpeg"/><Relationship Id="rId26" Type="http://schemas.openxmlformats.org/officeDocument/2006/relationships/image" Target="../media/6d083a5b_3466_11eb_81f3_003048fd731b_46e460db_281f_11ed_a30f_00259070b48726.jpeg"/><Relationship Id="rId27" Type="http://schemas.openxmlformats.org/officeDocument/2006/relationships/image" Target="../media/6d083a5d_3466_11eb_81f3_003048fd731b_46e460df_281f_11ed_a30f_00259070b48727.jpeg"/><Relationship Id="rId28" Type="http://schemas.openxmlformats.org/officeDocument/2006/relationships/image" Target="../media/6d083a5f_3466_11eb_81f3_003048fd731b_46e460e3_281f_11ed_a30f_00259070b48728.jpeg"/><Relationship Id="rId29" Type="http://schemas.openxmlformats.org/officeDocument/2006/relationships/image" Target="../media/6d083a61_3466_11eb_81f3_003048fd731b_46e460e7_281f_11ed_a30f_00259070b48729.jpeg"/><Relationship Id="rId30" Type="http://schemas.openxmlformats.org/officeDocument/2006/relationships/image" Target="../media/75c1f4af_c7a6_11ed_a3fe_047c1617b143_4396be4c_0312_11ef_a5a4_047c1617b14330.jpeg"/><Relationship Id="rId31" Type="http://schemas.openxmlformats.org/officeDocument/2006/relationships/image" Target="../media/75c1f4b1_c7a6_11ed_a3fe_047c1617b143_4396be50_0312_11ef_a5a4_047c1617b14331.jpeg"/><Relationship Id="rId32" Type="http://schemas.openxmlformats.org/officeDocument/2006/relationships/image" Target="../media/75c1f4b3_c7a6_11ed_a3fe_047c1617b143_4396be54_0312_11ef_a5a4_047c1617b14332.jpeg"/><Relationship Id="rId33" Type="http://schemas.openxmlformats.org/officeDocument/2006/relationships/image" Target="../media/75c1f4b5_c7a6_11ed_a3fe_047c1617b143_4396be58_0312_11ef_a5a4_047c1617b14333.jpeg"/><Relationship Id="rId34" Type="http://schemas.openxmlformats.org/officeDocument/2006/relationships/image" Target="../media/75c1f4b7_c7a6_11ed_a3fe_047c1617b143_4396be5c_0312_11ef_a5a4_047c1617b14334.jpeg"/><Relationship Id="rId35" Type="http://schemas.openxmlformats.org/officeDocument/2006/relationships/image" Target="../media/f3cdcf1b_86a5_11e9_8101_003048fd731b_409a69f9_281f_11ed_a30f_00259070b48735.jpeg"/><Relationship Id="rId36" Type="http://schemas.openxmlformats.org/officeDocument/2006/relationships/image" Target="../media/f3cdcf1f_86a5_11e9_8101_003048fd731b_409a69fd_281f_11ed_a30f_00259070b48736.jpeg"/><Relationship Id="rId37" Type="http://schemas.openxmlformats.org/officeDocument/2006/relationships/image" Target="../media/f3cdcf23_86a5_11e9_8101_003048fd731b_409a6a01_281f_11ed_a30f_00259070b48737.jpeg"/><Relationship Id="rId38" Type="http://schemas.openxmlformats.org/officeDocument/2006/relationships/image" Target="../media/f3cdcf27_86a5_11e9_8101_003048fd731b_409a6a05_281f_11ed_a30f_00259070b48738.jpeg"/><Relationship Id="rId39" Type="http://schemas.openxmlformats.org/officeDocument/2006/relationships/image" Target="../media/f3cdcf2b_86a5_11e9_8101_003048fd731b_409a6a09_281f_11ed_a30f_00259070b48739.jpeg"/><Relationship Id="rId40" Type="http://schemas.openxmlformats.org/officeDocument/2006/relationships/image" Target="../media/f3cdcf2f_86a5_11e9_8101_003048fd731b_409a6a0d_281f_11ed_a30f_00259070b48740.jpeg"/><Relationship Id="rId41" Type="http://schemas.openxmlformats.org/officeDocument/2006/relationships/image" Target="../media/f3cdcf33_86a5_11e9_8101_003048fd731b_409a6a11_281f_11ed_a30f_00259070b48741.jpeg"/><Relationship Id="rId42" Type="http://schemas.openxmlformats.org/officeDocument/2006/relationships/image" Target="../media/f3cdcf36_86a5_11e9_8101_003048fd731b_409a6a15_281f_11ed_a30f_00259070b48742.jpeg"/><Relationship Id="rId43" Type="http://schemas.openxmlformats.org/officeDocument/2006/relationships/image" Target="../media/f3cdcf39_86a5_11e9_8101_003048fd731b_409a6a19_281f_11ed_a30f_00259070b48743.jpeg"/><Relationship Id="rId44" Type="http://schemas.openxmlformats.org/officeDocument/2006/relationships/image" Target="../media/f3cdcf44_86a5_11e9_8101_003048fd731b_409a6a1d_281f_11ed_a30f_00259070b48744.jpeg"/><Relationship Id="rId45" Type="http://schemas.openxmlformats.org/officeDocument/2006/relationships/image" Target="../media/f3cdcf48_86a5_11e9_8101_003048fd731b_409a6a21_281f_11ed_a30f_00259070b48745.jpeg"/><Relationship Id="rId46" Type="http://schemas.openxmlformats.org/officeDocument/2006/relationships/image" Target="../media/f3cdcf4c_86a5_11e9_8101_003048fd731b_409a6a25_281f_11ed_a30f_00259070b48746.jpeg"/><Relationship Id="rId47" Type="http://schemas.openxmlformats.org/officeDocument/2006/relationships/image" Target="../media/f3cdcf50_86a5_11e9_8101_003048fd731b_409a6a29_281f_11ed_a30f_00259070b48747.jpeg"/><Relationship Id="rId48" Type="http://schemas.openxmlformats.org/officeDocument/2006/relationships/image" Target="../media/f3cdcf54_86a5_11e9_8101_003048fd731b_409a6a2d_281f_11ed_a30f_00259070b48748.jpeg"/><Relationship Id="rId49" Type="http://schemas.openxmlformats.org/officeDocument/2006/relationships/image" Target="../media/f3cdcf58_86a5_11e9_8101_003048fd731b_409a6a31_281f_11ed_a30f_00259070b4874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820631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0</v>
      </c>
      <c r="I5" s="1">
        <v>0</v>
      </c>
      <c r="J5" s="3" t="s">
        <v>17</v>
      </c>
      <c r="K5" s="2" t="str">
        <f>J5*5303.00</f>
        <v>0</v>
      </c>
      <c r="L5" s="5"/>
    </row>
    <row r="6" spans="1:12" customHeight="1" ht="105" outlineLevel="4">
      <c r="A6" s="1"/>
      <c r="B6" s="1">
        <v>820632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2</v>
      </c>
      <c r="I6" s="1">
        <v>0</v>
      </c>
      <c r="J6" s="3" t="s">
        <v>17</v>
      </c>
      <c r="K6" s="2" t="str">
        <f>J6*6114.00</f>
        <v>0</v>
      </c>
      <c r="L6" s="5"/>
    </row>
    <row r="7" spans="1:12" customHeight="1" ht="105" outlineLevel="4">
      <c r="A7" s="1"/>
      <c r="B7" s="1">
        <v>820633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0</v>
      </c>
      <c r="H7" s="2" t="s">
        <v>26</v>
      </c>
      <c r="I7" s="1">
        <v>0</v>
      </c>
      <c r="J7" s="3" t="s">
        <v>17</v>
      </c>
      <c r="K7" s="2" t="str">
        <f>J7*8314.00</f>
        <v>0</v>
      </c>
      <c r="L7" s="5"/>
    </row>
    <row r="8" spans="1:12" customHeight="1" ht="105" outlineLevel="4">
      <c r="A8" s="1"/>
      <c r="B8" s="1">
        <v>820634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 t="s">
        <v>31</v>
      </c>
      <c r="I8" s="1">
        <v>0</v>
      </c>
      <c r="J8" s="3" t="s">
        <v>17</v>
      </c>
      <c r="K8" s="2" t="str">
        <f>J8*9619.00</f>
        <v>0</v>
      </c>
      <c r="L8" s="5"/>
    </row>
    <row r="9" spans="1:12" customHeight="1" ht="105" outlineLevel="4">
      <c r="A9" s="1"/>
      <c r="B9" s="1">
        <v>820635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 t="s">
        <v>36</v>
      </c>
      <c r="I9" s="1">
        <v>0</v>
      </c>
      <c r="J9" s="3" t="s">
        <v>17</v>
      </c>
      <c r="K9" s="2" t="str">
        <f>J9*11681.00</f>
        <v>0</v>
      </c>
      <c r="L9" s="5"/>
    </row>
    <row r="10" spans="1:12" customHeight="1" ht="105" outlineLevel="4">
      <c r="A10" s="1"/>
      <c r="B10" s="1">
        <v>820636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 t="s">
        <v>26</v>
      </c>
      <c r="I10" s="1">
        <v>0</v>
      </c>
      <c r="J10" s="3" t="s">
        <v>17</v>
      </c>
      <c r="K10" s="2" t="str">
        <f>J10*2546.00</f>
        <v>0</v>
      </c>
      <c r="L10" s="5"/>
    </row>
    <row r="11" spans="1:12" customHeight="1" ht="105" outlineLevel="4">
      <c r="A11" s="1"/>
      <c r="B11" s="1">
        <v>820637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0</v>
      </c>
      <c r="H11" s="2" t="s">
        <v>31</v>
      </c>
      <c r="I11" s="1">
        <v>0</v>
      </c>
      <c r="J11" s="3" t="s">
        <v>17</v>
      </c>
      <c r="K11" s="2" t="str">
        <f>J11*3445.00</f>
        <v>0</v>
      </c>
      <c r="L11" s="5"/>
    </row>
    <row r="12" spans="1:12" customHeight="1" ht="105" outlineLevel="4">
      <c r="A12" s="1"/>
      <c r="B12" s="1">
        <v>820638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 t="s">
        <v>49</v>
      </c>
      <c r="I12" s="1">
        <v>0</v>
      </c>
      <c r="J12" s="3" t="s">
        <v>17</v>
      </c>
      <c r="K12" s="2" t="str">
        <f>J12*4190.00</f>
        <v>0</v>
      </c>
      <c r="L12" s="5"/>
    </row>
    <row r="13" spans="1:12" customHeight="1" ht="105" outlineLevel="4">
      <c r="A13" s="1"/>
      <c r="B13" s="1">
        <v>820639</v>
      </c>
      <c r="C13" s="1" t="s">
        <v>50</v>
      </c>
      <c r="D13" s="1" t="s">
        <v>51</v>
      </c>
      <c r="E13" s="2" t="s">
        <v>52</v>
      </c>
      <c r="F13" s="2" t="s">
        <v>53</v>
      </c>
      <c r="G13" s="2">
        <v>0</v>
      </c>
      <c r="H13" s="2" t="s">
        <v>31</v>
      </c>
      <c r="I13" s="1">
        <v>0</v>
      </c>
      <c r="J13" s="3" t="s">
        <v>17</v>
      </c>
      <c r="K13" s="2" t="str">
        <f>J13*5356.00</f>
        <v>0</v>
      </c>
      <c r="L13" s="5"/>
    </row>
    <row r="14" spans="1:12" customHeight="1" ht="105" outlineLevel="4">
      <c r="A14" s="1"/>
      <c r="B14" s="1">
        <v>820640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0</v>
      </c>
      <c r="H14" s="2" t="s">
        <v>49</v>
      </c>
      <c r="I14" s="1">
        <v>0</v>
      </c>
      <c r="J14" s="3" t="s">
        <v>17</v>
      </c>
      <c r="K14" s="2" t="str">
        <f>J14*6024.00</f>
        <v>0</v>
      </c>
      <c r="L14" s="5"/>
    </row>
    <row r="15" spans="1:12" customHeight="1" ht="105" outlineLevel="4">
      <c r="A15" s="1"/>
      <c r="B15" s="1">
        <v>820641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0</v>
      </c>
      <c r="H15" s="2">
        <v>6</v>
      </c>
      <c r="I15" s="1">
        <v>0</v>
      </c>
      <c r="J15" s="3" t="s">
        <v>17</v>
      </c>
      <c r="K15" s="2" t="str">
        <f>J15*6154.00</f>
        <v>0</v>
      </c>
      <c r="L15" s="5"/>
    </row>
    <row r="16" spans="1:12" customHeight="1" ht="105" outlineLevel="4">
      <c r="A16" s="1"/>
      <c r="B16" s="1">
        <v>820642</v>
      </c>
      <c r="C16" s="1" t="s">
        <v>62</v>
      </c>
      <c r="D16" s="1" t="s">
        <v>63</v>
      </c>
      <c r="E16" s="2" t="s">
        <v>64</v>
      </c>
      <c r="F16" s="2" t="s">
        <v>65</v>
      </c>
      <c r="G16" s="2">
        <v>0</v>
      </c>
      <c r="H16" s="2" t="s">
        <v>26</v>
      </c>
      <c r="I16" s="1">
        <v>0</v>
      </c>
      <c r="J16" s="3" t="s">
        <v>17</v>
      </c>
      <c r="K16" s="2" t="str">
        <f>J16*1524.00</f>
        <v>0</v>
      </c>
      <c r="L16" s="5"/>
    </row>
    <row r="17" spans="1:12" customHeight="1" ht="105" outlineLevel="4">
      <c r="A17" s="1"/>
      <c r="B17" s="1">
        <v>820643</v>
      </c>
      <c r="C17" s="1" t="s">
        <v>66</v>
      </c>
      <c r="D17" s="1" t="s">
        <v>67</v>
      </c>
      <c r="E17" s="2" t="s">
        <v>68</v>
      </c>
      <c r="F17" s="2" t="s">
        <v>69</v>
      </c>
      <c r="G17" s="2">
        <v>0</v>
      </c>
      <c r="H17" s="2" t="s">
        <v>26</v>
      </c>
      <c r="I17" s="1">
        <v>0</v>
      </c>
      <c r="J17" s="3" t="s">
        <v>17</v>
      </c>
      <c r="K17" s="2" t="str">
        <f>J17*2097.00</f>
        <v>0</v>
      </c>
      <c r="L17" s="5"/>
    </row>
    <row r="18" spans="1:12" customHeight="1" ht="105" outlineLevel="4">
      <c r="A18" s="1"/>
      <c r="B18" s="1">
        <v>820644</v>
      </c>
      <c r="C18" s="1" t="s">
        <v>70</v>
      </c>
      <c r="D18" s="1" t="s">
        <v>71</v>
      </c>
      <c r="E18" s="2" t="s">
        <v>72</v>
      </c>
      <c r="F18" s="2" t="s">
        <v>73</v>
      </c>
      <c r="G18" s="2">
        <v>0</v>
      </c>
      <c r="H18" s="2" t="s">
        <v>26</v>
      </c>
      <c r="I18" s="1">
        <v>0</v>
      </c>
      <c r="J18" s="3" t="s">
        <v>17</v>
      </c>
      <c r="K18" s="2" t="str">
        <f>J18*2675.00</f>
        <v>0</v>
      </c>
      <c r="L18" s="5"/>
    </row>
    <row r="19" spans="1:12" customHeight="1" ht="105" outlineLevel="4">
      <c r="A19" s="1"/>
      <c r="B19" s="1">
        <v>820645</v>
      </c>
      <c r="C19" s="1" t="s">
        <v>74</v>
      </c>
      <c r="D19" s="1" t="s">
        <v>75</v>
      </c>
      <c r="E19" s="2" t="s">
        <v>76</v>
      </c>
      <c r="F19" s="2" t="s">
        <v>77</v>
      </c>
      <c r="G19" s="2">
        <v>0</v>
      </c>
      <c r="H19" s="2" t="s">
        <v>36</v>
      </c>
      <c r="I19" s="1">
        <v>0</v>
      </c>
      <c r="J19" s="3" t="s">
        <v>17</v>
      </c>
      <c r="K19" s="2" t="str">
        <f>J19*2862.00</f>
        <v>0</v>
      </c>
      <c r="L19" s="5"/>
    </row>
    <row r="20" spans="1:12" customHeight="1" ht="105" outlineLevel="4">
      <c r="A20" s="1"/>
      <c r="B20" s="1">
        <v>820646</v>
      </c>
      <c r="C20" s="1" t="s">
        <v>78</v>
      </c>
      <c r="D20" s="1" t="s">
        <v>79</v>
      </c>
      <c r="E20" s="2" t="s">
        <v>80</v>
      </c>
      <c r="F20" s="2" t="s">
        <v>81</v>
      </c>
      <c r="G20" s="2">
        <v>0</v>
      </c>
      <c r="H20" s="2" t="s">
        <v>36</v>
      </c>
      <c r="I20" s="1">
        <v>0</v>
      </c>
      <c r="J20" s="3" t="s">
        <v>17</v>
      </c>
      <c r="K20" s="2" t="str">
        <f>J20*3357.00</f>
        <v>0</v>
      </c>
      <c r="L20" s="5"/>
    </row>
    <row r="21" spans="1:12" customHeight="1" ht="105" outlineLevel="4">
      <c r="A21" s="1"/>
      <c r="B21" s="1">
        <v>820647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0</v>
      </c>
      <c r="H21" s="2" t="s">
        <v>49</v>
      </c>
      <c r="I21" s="1">
        <v>0</v>
      </c>
      <c r="J21" s="3" t="s">
        <v>17</v>
      </c>
      <c r="K21" s="2" t="str">
        <f>J21*4036.00</f>
        <v>0</v>
      </c>
      <c r="L21" s="5"/>
    </row>
    <row r="22" spans="1:12" customHeight="1" ht="105" outlineLevel="4">
      <c r="A22" s="1"/>
      <c r="B22" s="1">
        <v>820648</v>
      </c>
      <c r="C22" s="1" t="s">
        <v>86</v>
      </c>
      <c r="D22" s="1" t="s">
        <v>87</v>
      </c>
      <c r="E22" s="2" t="s">
        <v>88</v>
      </c>
      <c r="F22" s="2" t="s">
        <v>89</v>
      </c>
      <c r="G22" s="2">
        <v>0</v>
      </c>
      <c r="H22" s="2" t="s">
        <v>31</v>
      </c>
      <c r="I22" s="1">
        <v>0</v>
      </c>
      <c r="J22" s="3" t="s">
        <v>17</v>
      </c>
      <c r="K22" s="2" t="str">
        <f>J22*4450.00</f>
        <v>0</v>
      </c>
      <c r="L22" s="5"/>
    </row>
    <row r="23" spans="1:12" customHeight="1" ht="105" outlineLevel="4">
      <c r="A23" s="1"/>
      <c r="B23" s="1">
        <v>820649</v>
      </c>
      <c r="C23" s="1" t="s">
        <v>90</v>
      </c>
      <c r="D23" s="1" t="s">
        <v>91</v>
      </c>
      <c r="E23" s="2" t="s">
        <v>92</v>
      </c>
      <c r="F23" s="2" t="s">
        <v>93</v>
      </c>
      <c r="G23" s="2">
        <v>0</v>
      </c>
      <c r="H23" s="2" t="s">
        <v>36</v>
      </c>
      <c r="I23" s="1">
        <v>0</v>
      </c>
      <c r="J23" s="3" t="s">
        <v>17</v>
      </c>
      <c r="K23" s="2" t="str">
        <f>J23*5223.00</f>
        <v>0</v>
      </c>
      <c r="L23" s="5"/>
    </row>
    <row r="24" spans="1:12" customHeight="1" ht="105" outlineLevel="4">
      <c r="A24" s="1"/>
      <c r="B24" s="1">
        <v>820650</v>
      </c>
      <c r="C24" s="1" t="s">
        <v>94</v>
      </c>
      <c r="D24" s="1" t="s">
        <v>95</v>
      </c>
      <c r="E24" s="2" t="s">
        <v>96</v>
      </c>
      <c r="F24" s="2" t="s">
        <v>97</v>
      </c>
      <c r="G24" s="2">
        <v>0</v>
      </c>
      <c r="H24" s="2" t="s">
        <v>31</v>
      </c>
      <c r="I24" s="1">
        <v>0</v>
      </c>
      <c r="J24" s="3" t="s">
        <v>17</v>
      </c>
      <c r="K24" s="2" t="str">
        <f>J24*5355.00</f>
        <v>0</v>
      </c>
      <c r="L24" s="5"/>
    </row>
    <row r="25" spans="1:12" customHeight="1" ht="105" outlineLevel="4">
      <c r="A25" s="1"/>
      <c r="B25" s="1">
        <v>836293</v>
      </c>
      <c r="C25" s="1" t="s">
        <v>98</v>
      </c>
      <c r="D25" s="1" t="s">
        <v>99</v>
      </c>
      <c r="E25" s="2" t="s">
        <v>100</v>
      </c>
      <c r="F25" s="2" t="s">
        <v>101</v>
      </c>
      <c r="G25" s="2">
        <v>0</v>
      </c>
      <c r="H25" s="2" t="s">
        <v>31</v>
      </c>
      <c r="I25" s="1">
        <v>0</v>
      </c>
      <c r="J25" s="3" t="s">
        <v>17</v>
      </c>
      <c r="K25" s="2" t="str">
        <f>J25*2065.00</f>
        <v>0</v>
      </c>
      <c r="L25" s="5"/>
    </row>
    <row r="26" spans="1:12" outlineLevel="2">
      <c r="A26" s="8" t="s">
        <v>102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836294</v>
      </c>
      <c r="C27" s="1" t="s">
        <v>103</v>
      </c>
      <c r="D27" s="1" t="s">
        <v>104</v>
      </c>
      <c r="E27" s="2" t="s">
        <v>105</v>
      </c>
      <c r="F27" s="2" t="s">
        <v>106</v>
      </c>
      <c r="G27" s="2">
        <v>0</v>
      </c>
      <c r="H27" s="2">
        <v>0</v>
      </c>
      <c r="I27" s="1">
        <v>0</v>
      </c>
      <c r="J27" s="3" t="s">
        <v>17</v>
      </c>
      <c r="K27" s="2" t="str">
        <f>J27*1560.00</f>
        <v>0</v>
      </c>
      <c r="L27" s="5"/>
    </row>
    <row r="28" spans="1:12" customHeight="1" ht="105" outlineLevel="4">
      <c r="A28" s="1"/>
      <c r="B28" s="1">
        <v>836295</v>
      </c>
      <c r="C28" s="1" t="s">
        <v>107</v>
      </c>
      <c r="D28" s="1" t="s">
        <v>108</v>
      </c>
      <c r="E28" s="2" t="s">
        <v>109</v>
      </c>
      <c r="F28" s="2" t="s">
        <v>110</v>
      </c>
      <c r="G28" s="2">
        <v>0</v>
      </c>
      <c r="H28" s="2">
        <v>0</v>
      </c>
      <c r="I28" s="1">
        <v>0</v>
      </c>
      <c r="J28" s="3" t="s">
        <v>17</v>
      </c>
      <c r="K28" s="2" t="str">
        <f>J28*1781.00</f>
        <v>0</v>
      </c>
      <c r="L28" s="5"/>
    </row>
    <row r="29" spans="1:12" customHeight="1" ht="105" outlineLevel="4">
      <c r="A29" s="1"/>
      <c r="B29" s="1">
        <v>836296</v>
      </c>
      <c r="C29" s="1" t="s">
        <v>111</v>
      </c>
      <c r="D29" s="1" t="s">
        <v>112</v>
      </c>
      <c r="E29" s="2" t="s">
        <v>113</v>
      </c>
      <c r="F29" s="2" t="s">
        <v>114</v>
      </c>
      <c r="G29" s="2">
        <v>0</v>
      </c>
      <c r="H29" s="2">
        <v>0</v>
      </c>
      <c r="I29" s="1">
        <v>0</v>
      </c>
      <c r="J29" s="3" t="s">
        <v>17</v>
      </c>
      <c r="K29" s="2" t="str">
        <f>J29*1962.00</f>
        <v>0</v>
      </c>
      <c r="L29" s="5"/>
    </row>
    <row r="30" spans="1:12" customHeight="1" ht="105" outlineLevel="4">
      <c r="A30" s="1"/>
      <c r="B30" s="1">
        <v>836297</v>
      </c>
      <c r="C30" s="1" t="s">
        <v>115</v>
      </c>
      <c r="D30" s="1" t="s">
        <v>116</v>
      </c>
      <c r="E30" s="2" t="s">
        <v>117</v>
      </c>
      <c r="F30" s="2" t="s">
        <v>118</v>
      </c>
      <c r="G30" s="2">
        <v>0</v>
      </c>
      <c r="H30" s="2">
        <v>0</v>
      </c>
      <c r="I30" s="1">
        <v>0</v>
      </c>
      <c r="J30" s="3" t="s">
        <v>17</v>
      </c>
      <c r="K30" s="2" t="str">
        <f>J30*2185.00</f>
        <v>0</v>
      </c>
      <c r="L30" s="5"/>
    </row>
    <row r="31" spans="1:12" customHeight="1" ht="105" outlineLevel="4">
      <c r="A31" s="1"/>
      <c r="B31" s="1">
        <v>836298</v>
      </c>
      <c r="C31" s="1" t="s">
        <v>119</v>
      </c>
      <c r="D31" s="1" t="s">
        <v>120</v>
      </c>
      <c r="E31" s="2" t="s">
        <v>121</v>
      </c>
      <c r="F31" s="2" t="s">
        <v>122</v>
      </c>
      <c r="G31" s="2">
        <v>0</v>
      </c>
      <c r="H31" s="2">
        <v>0</v>
      </c>
      <c r="I31" s="1">
        <v>0</v>
      </c>
      <c r="J31" s="3" t="s">
        <v>17</v>
      </c>
      <c r="K31" s="2" t="str">
        <f>J31*2377.00</f>
        <v>0</v>
      </c>
      <c r="L31" s="5"/>
    </row>
    <row r="32" spans="1:12" customHeight="1" ht="105" outlineLevel="4">
      <c r="A32" s="1"/>
      <c r="B32" s="1">
        <v>836299</v>
      </c>
      <c r="C32" s="1" t="s">
        <v>123</v>
      </c>
      <c r="D32" s="1" t="s">
        <v>124</v>
      </c>
      <c r="E32" s="2" t="s">
        <v>125</v>
      </c>
      <c r="F32" s="2" t="s">
        <v>126</v>
      </c>
      <c r="G32" s="2">
        <v>0</v>
      </c>
      <c r="H32" s="2" t="s">
        <v>36</v>
      </c>
      <c r="I32" s="1">
        <v>0</v>
      </c>
      <c r="J32" s="3" t="s">
        <v>17</v>
      </c>
      <c r="K32" s="2" t="str">
        <f>J32*2610.00</f>
        <v>0</v>
      </c>
      <c r="L32" s="5"/>
    </row>
    <row r="33" spans="1:12" customHeight="1" ht="105" outlineLevel="4">
      <c r="A33" s="1"/>
      <c r="B33" s="1">
        <v>836300</v>
      </c>
      <c r="C33" s="1" t="s">
        <v>127</v>
      </c>
      <c r="D33" s="1" t="s">
        <v>128</v>
      </c>
      <c r="E33" s="2" t="s">
        <v>129</v>
      </c>
      <c r="F33" s="2" t="s">
        <v>130</v>
      </c>
      <c r="G33" s="2">
        <v>0</v>
      </c>
      <c r="H33" s="2" t="s">
        <v>36</v>
      </c>
      <c r="I33" s="1">
        <v>0</v>
      </c>
      <c r="J33" s="3" t="s">
        <v>17</v>
      </c>
      <c r="K33" s="2" t="str">
        <f>J33*2833.00</f>
        <v>0</v>
      </c>
      <c r="L33" s="5"/>
    </row>
    <row r="34" spans="1:12" customHeight="1" ht="105" outlineLevel="4">
      <c r="A34" s="1"/>
      <c r="B34" s="1">
        <v>836301</v>
      </c>
      <c r="C34" s="1" t="s">
        <v>131</v>
      </c>
      <c r="D34" s="1" t="s">
        <v>132</v>
      </c>
      <c r="E34" s="2" t="s">
        <v>133</v>
      </c>
      <c r="F34" s="2" t="s">
        <v>134</v>
      </c>
      <c r="G34" s="2">
        <v>0</v>
      </c>
      <c r="H34" s="2" t="s">
        <v>36</v>
      </c>
      <c r="I34" s="1">
        <v>0</v>
      </c>
      <c r="J34" s="3" t="s">
        <v>17</v>
      </c>
      <c r="K34" s="2" t="str">
        <f>J34*3032.00</f>
        <v>0</v>
      </c>
      <c r="L34" s="5"/>
    </row>
    <row r="35" spans="1:12" customHeight="1" ht="105" outlineLevel="4">
      <c r="A35" s="1"/>
      <c r="B35" s="1">
        <v>877712</v>
      </c>
      <c r="C35" s="1" t="s">
        <v>135</v>
      </c>
      <c r="D35" s="1" t="s">
        <v>136</v>
      </c>
      <c r="E35" s="2" t="s">
        <v>137</v>
      </c>
      <c r="F35" s="2" t="s">
        <v>138</v>
      </c>
      <c r="G35" s="2">
        <v>0</v>
      </c>
      <c r="H35" s="2">
        <v>0</v>
      </c>
      <c r="I35" s="1">
        <v>0</v>
      </c>
      <c r="J35" s="3" t="s">
        <v>17</v>
      </c>
      <c r="K35" s="2" t="str">
        <f>J35*2391.00</f>
        <v>0</v>
      </c>
      <c r="L35" s="5"/>
    </row>
    <row r="36" spans="1:12" customHeight="1" ht="105" outlineLevel="4">
      <c r="A36" s="1"/>
      <c r="B36" s="1">
        <v>877713</v>
      </c>
      <c r="C36" s="1" t="s">
        <v>139</v>
      </c>
      <c r="D36" s="1" t="s">
        <v>140</v>
      </c>
      <c r="E36" s="2" t="s">
        <v>141</v>
      </c>
      <c r="F36" s="2" t="s">
        <v>142</v>
      </c>
      <c r="G36" s="2">
        <v>0</v>
      </c>
      <c r="H36" s="2">
        <v>0</v>
      </c>
      <c r="I36" s="1">
        <v>0</v>
      </c>
      <c r="J36" s="3" t="s">
        <v>17</v>
      </c>
      <c r="K36" s="2" t="str">
        <f>J36*2612.00</f>
        <v>0</v>
      </c>
      <c r="L36" s="5"/>
    </row>
    <row r="37" spans="1:12" customHeight="1" ht="105" outlineLevel="4">
      <c r="A37" s="1"/>
      <c r="B37" s="1">
        <v>877714</v>
      </c>
      <c r="C37" s="1" t="s">
        <v>143</v>
      </c>
      <c r="D37" s="1" t="s">
        <v>144</v>
      </c>
      <c r="E37" s="2" t="s">
        <v>145</v>
      </c>
      <c r="F37" s="2" t="s">
        <v>146</v>
      </c>
      <c r="G37" s="2">
        <v>0</v>
      </c>
      <c r="H37" s="2">
        <v>0</v>
      </c>
      <c r="I37" s="1">
        <v>0</v>
      </c>
      <c r="J37" s="3" t="s">
        <v>17</v>
      </c>
      <c r="K37" s="2" t="str">
        <f>J37*2879.00</f>
        <v>0</v>
      </c>
      <c r="L37" s="5"/>
    </row>
    <row r="38" spans="1:12" customHeight="1" ht="105" outlineLevel="4">
      <c r="A38" s="1"/>
      <c r="B38" s="1">
        <v>877715</v>
      </c>
      <c r="C38" s="1" t="s">
        <v>147</v>
      </c>
      <c r="D38" s="1" t="s">
        <v>148</v>
      </c>
      <c r="E38" s="2" t="s">
        <v>149</v>
      </c>
      <c r="F38" s="2" t="s">
        <v>150</v>
      </c>
      <c r="G38" s="2">
        <v>0</v>
      </c>
      <c r="H38" s="2">
        <v>0</v>
      </c>
      <c r="I38" s="1">
        <v>0</v>
      </c>
      <c r="J38" s="3" t="s">
        <v>17</v>
      </c>
      <c r="K38" s="2" t="str">
        <f>J38*3229.00</f>
        <v>0</v>
      </c>
      <c r="L38" s="5"/>
    </row>
    <row r="39" spans="1:12" customHeight="1" ht="105" outlineLevel="4">
      <c r="A39" s="1"/>
      <c r="B39" s="1">
        <v>877716</v>
      </c>
      <c r="C39" s="1" t="s">
        <v>151</v>
      </c>
      <c r="D39" s="1" t="s">
        <v>152</v>
      </c>
      <c r="E39" s="2" t="s">
        <v>153</v>
      </c>
      <c r="F39" s="2" t="s">
        <v>154</v>
      </c>
      <c r="G39" s="2">
        <v>0</v>
      </c>
      <c r="H39" s="2">
        <v>0</v>
      </c>
      <c r="I39" s="1">
        <v>0</v>
      </c>
      <c r="J39" s="3" t="s">
        <v>17</v>
      </c>
      <c r="K39" s="2" t="str">
        <f>J39*3478.00</f>
        <v>0</v>
      </c>
      <c r="L39" s="5"/>
    </row>
    <row r="40" spans="1:12" outlineLevel="2">
      <c r="A40" s="8" t="s">
        <v>155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5"/>
    </row>
    <row r="41" spans="1:12" customHeight="1" ht="105" outlineLevel="4">
      <c r="A41" s="1"/>
      <c r="B41" s="1">
        <v>820588</v>
      </c>
      <c r="C41" s="1" t="s">
        <v>156</v>
      </c>
      <c r="D41" s="1" t="s">
        <v>157</v>
      </c>
      <c r="E41" s="2" t="s">
        <v>158</v>
      </c>
      <c r="F41" s="2" t="s">
        <v>159</v>
      </c>
      <c r="G41" s="2">
        <v>5</v>
      </c>
      <c r="H41" s="2" t="s">
        <v>31</v>
      </c>
      <c r="I41" s="1">
        <v>0</v>
      </c>
      <c r="J41" s="3" t="s">
        <v>17</v>
      </c>
      <c r="K41" s="2" t="str">
        <f>J41*630.00</f>
        <v>0</v>
      </c>
      <c r="L41" s="5"/>
    </row>
    <row r="42" spans="1:12" customHeight="1" ht="105" outlineLevel="4">
      <c r="A42" s="1"/>
      <c r="B42" s="1">
        <v>820589</v>
      </c>
      <c r="C42" s="1" t="s">
        <v>160</v>
      </c>
      <c r="D42" s="1" t="s">
        <v>161</v>
      </c>
      <c r="E42" s="2" t="s">
        <v>162</v>
      </c>
      <c r="F42" s="2" t="s">
        <v>163</v>
      </c>
      <c r="G42" s="2">
        <v>4</v>
      </c>
      <c r="H42" s="2" t="s">
        <v>49</v>
      </c>
      <c r="I42" s="1">
        <v>0</v>
      </c>
      <c r="J42" s="3" t="s">
        <v>17</v>
      </c>
      <c r="K42" s="2" t="str">
        <f>J42*836.00</f>
        <v>0</v>
      </c>
      <c r="L42" s="5"/>
    </row>
    <row r="43" spans="1:12" customHeight="1" ht="105" outlineLevel="4">
      <c r="A43" s="1"/>
      <c r="B43" s="1">
        <v>820590</v>
      </c>
      <c r="C43" s="1" t="s">
        <v>164</v>
      </c>
      <c r="D43" s="1" t="s">
        <v>165</v>
      </c>
      <c r="E43" s="2" t="s">
        <v>166</v>
      </c>
      <c r="F43" s="2" t="s">
        <v>167</v>
      </c>
      <c r="G43" s="2">
        <v>4</v>
      </c>
      <c r="H43" s="2" t="s">
        <v>31</v>
      </c>
      <c r="I43" s="1">
        <v>0</v>
      </c>
      <c r="J43" s="3" t="s">
        <v>17</v>
      </c>
      <c r="K43" s="2" t="str">
        <f>J43*1133.00</f>
        <v>0</v>
      </c>
      <c r="L43" s="5"/>
    </row>
    <row r="44" spans="1:12" customHeight="1" ht="105" outlineLevel="4">
      <c r="A44" s="1"/>
      <c r="B44" s="1">
        <v>820591</v>
      </c>
      <c r="C44" s="1" t="s">
        <v>168</v>
      </c>
      <c r="D44" s="1" t="s">
        <v>169</v>
      </c>
      <c r="E44" s="2" t="s">
        <v>170</v>
      </c>
      <c r="F44" s="2" t="s">
        <v>171</v>
      </c>
      <c r="G44" s="2">
        <v>4</v>
      </c>
      <c r="H44" s="2" t="s">
        <v>31</v>
      </c>
      <c r="I44" s="1">
        <v>0</v>
      </c>
      <c r="J44" s="3" t="s">
        <v>17</v>
      </c>
      <c r="K44" s="2" t="str">
        <f>J44*737.00</f>
        <v>0</v>
      </c>
      <c r="L44" s="5"/>
    </row>
    <row r="45" spans="1:12" customHeight="1" ht="105" outlineLevel="4">
      <c r="A45" s="1"/>
      <c r="B45" s="1">
        <v>820592</v>
      </c>
      <c r="C45" s="1" t="s">
        <v>172</v>
      </c>
      <c r="D45" s="1" t="s">
        <v>173</v>
      </c>
      <c r="E45" s="2" t="s">
        <v>174</v>
      </c>
      <c r="F45" s="2" t="s">
        <v>175</v>
      </c>
      <c r="G45" s="2">
        <v>6</v>
      </c>
      <c r="H45" s="2">
        <v>7</v>
      </c>
      <c r="I45" s="1">
        <v>0</v>
      </c>
      <c r="J45" s="3" t="s">
        <v>17</v>
      </c>
      <c r="K45" s="2" t="str">
        <f>J45*1113.00</f>
        <v>0</v>
      </c>
      <c r="L45" s="5"/>
    </row>
    <row r="46" spans="1:12" customHeight="1" ht="105" outlineLevel="4">
      <c r="A46" s="1"/>
      <c r="B46" s="1">
        <v>820593</v>
      </c>
      <c r="C46" s="1" t="s">
        <v>176</v>
      </c>
      <c r="D46" s="1" t="s">
        <v>177</v>
      </c>
      <c r="E46" s="2" t="s">
        <v>178</v>
      </c>
      <c r="F46" s="2" t="s">
        <v>179</v>
      </c>
      <c r="G46" s="2">
        <v>9</v>
      </c>
      <c r="H46" s="2" t="s">
        <v>49</v>
      </c>
      <c r="I46" s="1">
        <v>0</v>
      </c>
      <c r="J46" s="3" t="s">
        <v>17</v>
      </c>
      <c r="K46" s="2" t="str">
        <f>J46*1444.00</f>
        <v>0</v>
      </c>
      <c r="L46" s="5"/>
    </row>
    <row r="47" spans="1:12" customHeight="1" ht="105" outlineLevel="4">
      <c r="A47" s="1"/>
      <c r="B47" s="1">
        <v>820594</v>
      </c>
      <c r="C47" s="1" t="s">
        <v>180</v>
      </c>
      <c r="D47" s="1" t="s">
        <v>181</v>
      </c>
      <c r="E47" s="2" t="s">
        <v>182</v>
      </c>
      <c r="F47" s="2" t="s">
        <v>183</v>
      </c>
      <c r="G47" s="2">
        <v>0</v>
      </c>
      <c r="H47" s="2" t="s">
        <v>49</v>
      </c>
      <c r="I47" s="1">
        <v>0</v>
      </c>
      <c r="J47" s="3" t="s">
        <v>17</v>
      </c>
      <c r="K47" s="2" t="str">
        <f>J47*1447.00</f>
        <v>0</v>
      </c>
      <c r="L47" s="5"/>
    </row>
    <row r="48" spans="1:12" customHeight="1" ht="105" outlineLevel="4">
      <c r="A48" s="1"/>
      <c r="B48" s="1">
        <v>820595</v>
      </c>
      <c r="C48" s="1" t="s">
        <v>184</v>
      </c>
      <c r="D48" s="1" t="s">
        <v>185</v>
      </c>
      <c r="E48" s="2" t="s">
        <v>186</v>
      </c>
      <c r="F48" s="2" t="s">
        <v>187</v>
      </c>
      <c r="G48" s="2">
        <v>0</v>
      </c>
      <c r="H48" s="2">
        <v>6</v>
      </c>
      <c r="I48" s="1">
        <v>0</v>
      </c>
      <c r="J48" s="3" t="s">
        <v>17</v>
      </c>
      <c r="K48" s="2" t="str">
        <f>J48*1991.00</f>
        <v>0</v>
      </c>
      <c r="L48" s="5"/>
    </row>
    <row r="49" spans="1:12" customHeight="1" ht="105" outlineLevel="4">
      <c r="A49" s="1"/>
      <c r="B49" s="1">
        <v>820596</v>
      </c>
      <c r="C49" s="1" t="s">
        <v>188</v>
      </c>
      <c r="D49" s="1" t="s">
        <v>189</v>
      </c>
      <c r="E49" s="2" t="s">
        <v>190</v>
      </c>
      <c r="F49" s="2" t="s">
        <v>191</v>
      </c>
      <c r="G49" s="2">
        <v>0</v>
      </c>
      <c r="H49" s="2">
        <v>0</v>
      </c>
      <c r="I49" s="1">
        <v>0</v>
      </c>
      <c r="J49" s="3" t="s">
        <v>17</v>
      </c>
      <c r="K49" s="2" t="str">
        <f>J49*2459.00</f>
        <v>0</v>
      </c>
      <c r="L49" s="5"/>
    </row>
    <row r="50" spans="1:12" customHeight="1" ht="105" outlineLevel="4">
      <c r="A50" s="1"/>
      <c r="B50" s="1">
        <v>820599</v>
      </c>
      <c r="C50" s="1" t="s">
        <v>192</v>
      </c>
      <c r="D50" s="1" t="s">
        <v>193</v>
      </c>
      <c r="E50" s="2" t="s">
        <v>194</v>
      </c>
      <c r="F50" s="2" t="s">
        <v>195</v>
      </c>
      <c r="G50" s="2">
        <v>6</v>
      </c>
      <c r="H50" s="2" t="s">
        <v>49</v>
      </c>
      <c r="I50" s="1">
        <v>0</v>
      </c>
      <c r="J50" s="3" t="s">
        <v>17</v>
      </c>
      <c r="K50" s="2" t="str">
        <f>J50*762.00</f>
        <v>0</v>
      </c>
      <c r="L50" s="5"/>
    </row>
    <row r="51" spans="1:12" customHeight="1" ht="105" outlineLevel="4">
      <c r="A51" s="1"/>
      <c r="B51" s="1">
        <v>820600</v>
      </c>
      <c r="C51" s="1" t="s">
        <v>196</v>
      </c>
      <c r="D51" s="1" t="s">
        <v>197</v>
      </c>
      <c r="E51" s="2" t="s">
        <v>198</v>
      </c>
      <c r="F51" s="2" t="s">
        <v>199</v>
      </c>
      <c r="G51" s="2">
        <v>5</v>
      </c>
      <c r="H51" s="2" t="s">
        <v>49</v>
      </c>
      <c r="I51" s="1">
        <v>0</v>
      </c>
      <c r="J51" s="3" t="s">
        <v>17</v>
      </c>
      <c r="K51" s="2" t="str">
        <f>J51*1099.00</f>
        <v>0</v>
      </c>
      <c r="L51" s="5"/>
    </row>
    <row r="52" spans="1:12" customHeight="1" ht="105" outlineLevel="4">
      <c r="A52" s="1"/>
      <c r="B52" s="1">
        <v>820601</v>
      </c>
      <c r="C52" s="1" t="s">
        <v>200</v>
      </c>
      <c r="D52" s="1" t="s">
        <v>201</v>
      </c>
      <c r="E52" s="2" t="s">
        <v>202</v>
      </c>
      <c r="F52" s="2" t="s">
        <v>203</v>
      </c>
      <c r="G52" s="2">
        <v>6</v>
      </c>
      <c r="H52" s="2">
        <v>10</v>
      </c>
      <c r="I52" s="1">
        <v>0</v>
      </c>
      <c r="J52" s="3" t="s">
        <v>17</v>
      </c>
      <c r="K52" s="2" t="str">
        <f>J52*1261.00</f>
        <v>0</v>
      </c>
      <c r="L52" s="5"/>
    </row>
    <row r="53" spans="1:12" customHeight="1" ht="105" outlineLevel="4">
      <c r="A53" s="1"/>
      <c r="B53" s="1">
        <v>820602</v>
      </c>
      <c r="C53" s="1" t="s">
        <v>204</v>
      </c>
      <c r="D53" s="1" t="s">
        <v>205</v>
      </c>
      <c r="E53" s="2" t="s">
        <v>206</v>
      </c>
      <c r="F53" s="2" t="s">
        <v>207</v>
      </c>
      <c r="G53" s="2">
        <v>8</v>
      </c>
      <c r="H53" s="2" t="s">
        <v>26</v>
      </c>
      <c r="I53" s="1">
        <v>0</v>
      </c>
      <c r="J53" s="3" t="s">
        <v>17</v>
      </c>
      <c r="K53" s="2" t="str">
        <f>J53*1023.00</f>
        <v>0</v>
      </c>
      <c r="L53" s="5"/>
    </row>
    <row r="54" spans="1:12" customHeight="1" ht="105" outlineLevel="4">
      <c r="A54" s="1"/>
      <c r="B54" s="1">
        <v>820603</v>
      </c>
      <c r="C54" s="1" t="s">
        <v>208</v>
      </c>
      <c r="D54" s="1" t="s">
        <v>209</v>
      </c>
      <c r="E54" s="2" t="s">
        <v>210</v>
      </c>
      <c r="F54" s="2" t="s">
        <v>211</v>
      </c>
      <c r="G54" s="2">
        <v>7</v>
      </c>
      <c r="H54" s="2" t="s">
        <v>49</v>
      </c>
      <c r="I54" s="1">
        <v>0</v>
      </c>
      <c r="J54" s="3" t="s">
        <v>17</v>
      </c>
      <c r="K54" s="2" t="str">
        <f>J54*1474.00</f>
        <v>0</v>
      </c>
      <c r="L54" s="5"/>
    </row>
    <row r="55" spans="1:12" customHeight="1" ht="105" outlineLevel="4">
      <c r="A55" s="1"/>
      <c r="B55" s="1">
        <v>820604</v>
      </c>
      <c r="C55" s="1" t="s">
        <v>212</v>
      </c>
      <c r="D55" s="1" t="s">
        <v>213</v>
      </c>
      <c r="E55" s="2" t="s">
        <v>214</v>
      </c>
      <c r="F55" s="2" t="s">
        <v>215</v>
      </c>
      <c r="G55" s="2">
        <v>5</v>
      </c>
      <c r="H55" s="2" t="s">
        <v>49</v>
      </c>
      <c r="I55" s="1">
        <v>0</v>
      </c>
      <c r="J55" s="3" t="s">
        <v>17</v>
      </c>
      <c r="K55" s="2" t="str">
        <f>J55*1619.00</f>
        <v>0</v>
      </c>
      <c r="L5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6:K26"/>
    <mergeCell ref="A40:K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2025-07-12T11:29:00+03:00</dcterms:created>
  <dcterms:modified xsi:type="dcterms:W3CDTF">2025-07-12T11:29:00+03:00</dcterms:modified>
  <dc:title>Untitled Spreadsheet</dc:title>
  <dc:description/>
  <dc:subject/>
  <cp:keywords/>
  <cp:category/>
</cp:coreProperties>
</file>