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<sst xmlns="http://schemas.openxmlformats.org/spreadsheetml/2006/main" uniqueCount="122">
  <si>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</si>
  <si>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</si>
  <si>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</si>
  <si>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</si>
  <si>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</si>
  <si>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</si>
  <si>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</si>
  <si>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</si>
  <si>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</si>
  <si>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</si>
  <si>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</si>
  <si>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Комплектующие для насосов</t>
  </si>
  <si>
    <t>Комплектующие для циркуляционных насосов</t>
  </si>
  <si>
    <t>SMS-330500</t>
  </si>
  <si>
    <t>Комплект гаек д/цирк. насоса 11/2" х 1"</t>
  </si>
  <si>
    <t>221.78 руб.</t>
  </si>
  <si>
    <t>&gt;10</t>
  </si>
  <si>
    <t>пар</t>
  </si>
  <si>
    <t>VER-000866</t>
  </si>
  <si>
    <t>VR380</t>
  </si>
  <si>
    <t>Соединение с накидной гайкой 1 1/2" х 1", со встроенным шаровым краном (80/10шт)</t>
  </si>
  <si>
    <t>956.56 руб.</t>
  </si>
  <si>
    <t>шт</t>
  </si>
  <si>
    <t>ZGR-001208</t>
  </si>
  <si>
    <t>ZP-SDC25</t>
  </si>
  <si>
    <t>(В) Гайка 25мм для подключения циркуляционного насоса (2/100шт)</t>
  </si>
  <si>
    <t>114.25 руб.</t>
  </si>
  <si>
    <t>Кабель подопогружной для скважных насосов</t>
  </si>
  <si>
    <t>UNI-101816</t>
  </si>
  <si>
    <t>Кабель КВВ 3*4  (бухта 100 м)</t>
  </si>
  <si>
    <t>65 322.00 руб.</t>
  </si>
  <si>
    <t>UNI-101817</t>
  </si>
  <si>
    <t>Кабель КВВ 3*4  (бухта 50 м)</t>
  </si>
  <si>
    <t>27 403.00 руб.</t>
  </si>
  <si>
    <t>UNI-101818</t>
  </si>
  <si>
    <t>Кабель КВВ 4*2,5 (бухта 100 м)</t>
  </si>
  <si>
    <t>58 855.00 руб.</t>
  </si>
  <si>
    <t>UNI-101819</t>
  </si>
  <si>
    <t>Кабель КВВ-п  3*4  (бухта 50 м)</t>
  </si>
  <si>
    <t>26 184.00 руб.</t>
  </si>
  <si>
    <t>UNI-101820</t>
  </si>
  <si>
    <t>Кабель КВВ-п  4*1,5 (бухта 100 м)</t>
  </si>
  <si>
    <t>34 678.00 руб.</t>
  </si>
  <si>
    <t>UNI-101821</t>
  </si>
  <si>
    <t>Кабель КВВ-п  4*1,5 (бухта 50 м)</t>
  </si>
  <si>
    <t>17 339.00 руб.</t>
  </si>
  <si>
    <t>UNI-101822</t>
  </si>
  <si>
    <t>Кабель КВВ-п 3*1,5 (бухта 50 м)</t>
  </si>
  <si>
    <t>11 362.00 руб.</t>
  </si>
  <si>
    <t>UNI-101823</t>
  </si>
  <si>
    <t>Кабель КВВ-п 3*2,5 (бухта 50 м)</t>
  </si>
  <si>
    <t>18 139.00 руб.</t>
  </si>
  <si>
    <t>UNI-101824</t>
  </si>
  <si>
    <t>Кабель круглый КВВ-т 3*1,5 (бухта 100 м)</t>
  </si>
  <si>
    <t>28 328.00 руб.</t>
  </si>
  <si>
    <t>UNI-101825</t>
  </si>
  <si>
    <t>Кабель круглый КВВ-т 3*1,5 (бухта 50 м)</t>
  </si>
  <si>
    <t>10 926.00 руб.</t>
  </si>
  <si>
    <t>UNI-101826</t>
  </si>
  <si>
    <t>Кабель круглый КВВ-т 3*2,5 (бухта 100 м)</t>
  </si>
  <si>
    <t>40 469.00 руб.</t>
  </si>
  <si>
    <t>UNI-101827</t>
  </si>
  <si>
    <t>Кабель круглый КВВ-т 3*2,5 (бухта 50 м)</t>
  </si>
  <si>
    <t>17 073.00 руб.</t>
  </si>
  <si>
    <t>UNI-101828</t>
  </si>
  <si>
    <t>Кабель круглый КВВ-т 3*4 (бухта 100 м)</t>
  </si>
  <si>
    <t>63 594.00 руб.</t>
  </si>
  <si>
    <t>UNI-101829</t>
  </si>
  <si>
    <t>Кабель круглый КВВ-т 3*4 (бухта 50 м)</t>
  </si>
  <si>
    <t>31 797.00 руб.</t>
  </si>
  <si>
    <t>UNI-101830</t>
  </si>
  <si>
    <t>Кабель круглый КВВ-т 4*1,5 (бухта 100 м)</t>
  </si>
  <si>
    <t>37 231.00 руб.</t>
  </si>
  <si>
    <t>UNI-101831</t>
  </si>
  <si>
    <t>Кабель круглый КВВ-т 4*1,5 (бухта 50 м)</t>
  </si>
  <si>
    <t>18 616.00 руб.</t>
  </si>
  <si>
    <t>UNI-101832</t>
  </si>
  <si>
    <t>Кабель круглый КВВ-т 4*2,5 (бухта 100 м)</t>
  </si>
  <si>
    <t>57 350.00 руб.</t>
  </si>
  <si>
    <t>UNI-101833</t>
  </si>
  <si>
    <t>Кабель плоский КВВ-т 3*1,5 (бухта 100 м)</t>
  </si>
  <si>
    <t>21 853.00 руб.</t>
  </si>
  <si>
    <t>UNI-101834</t>
  </si>
  <si>
    <t>Кабель плоский КВВ-т 3*2,5 (бухта 100 м)</t>
  </si>
  <si>
    <t>34 872.00 руб.</t>
  </si>
  <si>
    <t>UNI-101835</t>
  </si>
  <si>
    <t>Кабель плоский КВВ-т 3*2,5 (бухта 50 м)</t>
  </si>
  <si>
    <t>17 436.00 руб.</t>
  </si>
  <si>
    <t>UNI-101836</t>
  </si>
  <si>
    <t>Кабель плоский КВВ-т 3*4 (бухта 100 м)</t>
  </si>
  <si>
    <t>50 186.00 руб.</t>
  </si>
  <si>
    <t>UNI-101837</t>
  </si>
  <si>
    <t>Кабель плоский КВВ-т 4*1,5 (бухта 100 м)</t>
  </si>
  <si>
    <t>UNI-101838</t>
  </si>
  <si>
    <t>Кабель плоский КВВ-т 4*1,5 (бухта 50 м)</t>
  </si>
  <si>
    <t>UNI-101839</t>
  </si>
  <si>
    <t>Кабель плоский КВВ-т 4*2,5 (бухта 100 м)</t>
  </si>
  <si>
    <t>Троса, зажимы</t>
  </si>
  <si>
    <t>UNI-101841</t>
  </si>
  <si>
    <t>Зажим (хомут) для троса 3 мм</t>
  </si>
  <si>
    <t>23.70 руб.</t>
  </si>
  <si>
    <t>UNI-101842</t>
  </si>
  <si>
    <t>Зажим (хомут) для троса 4мм</t>
  </si>
  <si>
    <t>25.30 руб.</t>
  </si>
  <si>
    <t>UNI-101843</t>
  </si>
  <si>
    <t>Зажим (хомут) для троса 8мм</t>
  </si>
  <si>
    <t>63.40 руб.</t>
  </si>
  <si>
    <t>UNI-101844</t>
  </si>
  <si>
    <t>Коуш для крепления троса 5 мм</t>
  </si>
  <si>
    <t>20.50 руб.</t>
  </si>
  <si>
    <t>UNI-101845</t>
  </si>
  <si>
    <t>Трос 3мм нерж. сталь (бухта 100 м)</t>
  </si>
  <si>
    <t>3 255.00 руб.</t>
  </si>
  <si>
    <t>UNI-101846</t>
  </si>
  <si>
    <t>Трос 3мм нерж. сталь (бухта 250 м)</t>
  </si>
  <si>
    <t>7 922.00 руб.</t>
  </si>
  <si>
    <t>UNI-101847</t>
  </si>
  <si>
    <t>Трос 4мм нерж.сталь (бухта 250 м)</t>
  </si>
  <si>
    <t>13 370.00 руб.</t>
  </si>
  <si>
    <t>UNI-101848</t>
  </si>
  <si>
    <t>Трос 5мм нерж.сталь (бухта 500 м)</t>
  </si>
  <si>
    <t>39 411.00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</si>
</sst>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705268_2b50_11f1_a894_047c1617b143_b9bf9162_30b7_11f1_a89b_047c1617b1431.jpeg"/><Relationship Id="rId2" Type="http://schemas.openxmlformats.org/officeDocument/2006/relationships/image" Target="../media/be281c94_f776_11ee_a595_047c1617b143_14e1e114_f93d_11ef_a6ea_047c1617b1432.jpeg"/><Relationship Id="rId3" Type="http://schemas.openxmlformats.org/officeDocument/2006/relationships/image" Target="../media/9e5408bc_9114_11ed_a3b7_047c1617b143_59221623_11fe_11ef_a5b8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956827</v>
      </c>
      <c r="C5" s="1" t="s">
        <v>13</v>
      </c>
      <c r="D5" s="1"/>
      <c r="E5" s="2" t="s">
        <v>14</v>
      </c>
      <c r="F5" s="2" t="s">
        <v>15</v>
      </c>
      <c r="G5" s="2" t="s">
        <v>16</v>
      </c>
      <c r="H5" s="2">
        <v>0</v>
      </c>
      <c r="I5" s="1">
        <v>0</v>
      </c>
      <c r="J5" s="3" t="s">
        <v>17</v>
      </c>
      <c r="K5" s="2" t="str">
        <f>J5*221.78</f>
        <v>0</v>
      </c>
      <c r="L5" s="5"/>
    </row>
    <row r="6" spans="1:12" customHeight="1" ht="105" outlineLevel="4">
      <c r="A6" s="1"/>
      <c r="B6" s="1">
        <v>884636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22</v>
      </c>
      <c r="K6" s="2" t="str">
        <f>J6*956.56</f>
        <v>0</v>
      </c>
      <c r="L6" s="5"/>
    </row>
    <row r="7" spans="1:12" customHeight="1" ht="105" outlineLevel="4">
      <c r="A7" s="1"/>
      <c r="B7" s="1">
        <v>873443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>
        <v>0</v>
      </c>
      <c r="I7" s="1">
        <v>0</v>
      </c>
      <c r="J7" s="3" t="s">
        <v>22</v>
      </c>
      <c r="K7" s="2" t="str">
        <f>J7*114.25</f>
        <v>0</v>
      </c>
      <c r="L7" s="5"/>
    </row>
    <row r="8" spans="1:12" outlineLevel="2">
      <c r="A8" s="8" t="s">
        <v>27</v>
      </c>
      <c r="B8" s="8"/>
      <c r="C8" s="8"/>
      <c r="D8" s="8"/>
      <c r="E8" s="8"/>
      <c r="F8" s="8"/>
      <c r="G8" s="8"/>
      <c r="H8" s="8"/>
      <c r="I8" s="8"/>
      <c r="J8" s="8"/>
      <c r="K8" s="8"/>
      <c r="L8" s="5"/>
    </row>
    <row r="9" spans="1:12" outlineLevel="4">
      <c r="A9" s="1"/>
      <c r="B9" s="1">
        <v>959215</v>
      </c>
      <c r="C9" s="1" t="s">
        <v>28</v>
      </c>
      <c r="D9" s="1">
        <v>72298</v>
      </c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22</v>
      </c>
      <c r="K9" s="2" t="str">
        <f>J9*65322.00</f>
        <v>0</v>
      </c>
      <c r="L9" s="5"/>
    </row>
    <row r="10" spans="1:12" outlineLevel="4">
      <c r="A10" s="1"/>
      <c r="B10" s="1">
        <v>959216</v>
      </c>
      <c r="C10" s="1" t="s">
        <v>31</v>
      </c>
      <c r="D10" s="1">
        <v>96919</v>
      </c>
      <c r="E10" s="2" t="s">
        <v>32</v>
      </c>
      <c r="F10" s="2" t="s">
        <v>33</v>
      </c>
      <c r="G10" s="2">
        <v>0</v>
      </c>
      <c r="H10" s="2">
        <v>0</v>
      </c>
      <c r="I10" s="1">
        <v>0</v>
      </c>
      <c r="J10" s="3" t="s">
        <v>22</v>
      </c>
      <c r="K10" s="2" t="str">
        <f>J10*27403.00</f>
        <v>0</v>
      </c>
      <c r="L10" s="5"/>
    </row>
    <row r="11" spans="1:12" outlineLevel="4">
      <c r="A11" s="1"/>
      <c r="B11" s="1">
        <v>959217</v>
      </c>
      <c r="C11" s="1" t="s">
        <v>34</v>
      </c>
      <c r="D11" s="1">
        <v>27854</v>
      </c>
      <c r="E11" s="2" t="s">
        <v>35</v>
      </c>
      <c r="F11" s="2" t="s">
        <v>36</v>
      </c>
      <c r="G11" s="2">
        <v>0</v>
      </c>
      <c r="H11" s="2">
        <v>0</v>
      </c>
      <c r="I11" s="1">
        <v>0</v>
      </c>
      <c r="J11" s="3" t="s">
        <v>22</v>
      </c>
      <c r="K11" s="2" t="str">
        <f>J11*58855.00</f>
        <v>0</v>
      </c>
      <c r="L11" s="5"/>
    </row>
    <row r="12" spans="1:12" outlineLevel="4">
      <c r="A12" s="1"/>
      <c r="B12" s="1">
        <v>959218</v>
      </c>
      <c r="C12" s="1" t="s">
        <v>37</v>
      </c>
      <c r="D12" s="1">
        <v>17871</v>
      </c>
      <c r="E12" s="2" t="s">
        <v>38</v>
      </c>
      <c r="F12" s="2" t="s">
        <v>39</v>
      </c>
      <c r="G12" s="2">
        <v>0</v>
      </c>
      <c r="H12" s="2">
        <v>0</v>
      </c>
      <c r="I12" s="1">
        <v>0</v>
      </c>
      <c r="J12" s="3" t="s">
        <v>22</v>
      </c>
      <c r="K12" s="2" t="str">
        <f>J12*26184.00</f>
        <v>0</v>
      </c>
      <c r="L12" s="5"/>
    </row>
    <row r="13" spans="1:12" outlineLevel="4">
      <c r="A13" s="1"/>
      <c r="B13" s="1">
        <v>959219</v>
      </c>
      <c r="C13" s="1" t="s">
        <v>40</v>
      </c>
      <c r="D13" s="1">
        <v>44063</v>
      </c>
      <c r="E13" s="2" t="s">
        <v>41</v>
      </c>
      <c r="F13" s="2" t="s">
        <v>42</v>
      </c>
      <c r="G13" s="2">
        <v>0</v>
      </c>
      <c r="H13" s="2">
        <v>0</v>
      </c>
      <c r="I13" s="1">
        <v>0</v>
      </c>
      <c r="J13" s="3" t="s">
        <v>22</v>
      </c>
      <c r="K13" s="2" t="str">
        <f>J13*34678.00</f>
        <v>0</v>
      </c>
      <c r="L13" s="5"/>
    </row>
    <row r="14" spans="1:12" outlineLevel="4">
      <c r="A14" s="1"/>
      <c r="B14" s="1">
        <v>959220</v>
      </c>
      <c r="C14" s="1" t="s">
        <v>43</v>
      </c>
      <c r="D14" s="1">
        <v>21529</v>
      </c>
      <c r="E14" s="2" t="s">
        <v>44</v>
      </c>
      <c r="F14" s="2" t="s">
        <v>45</v>
      </c>
      <c r="G14" s="2">
        <v>0</v>
      </c>
      <c r="H14" s="2">
        <v>0</v>
      </c>
      <c r="I14" s="1">
        <v>0</v>
      </c>
      <c r="J14" s="3" t="s">
        <v>22</v>
      </c>
      <c r="K14" s="2" t="str">
        <f>J14*17339.00</f>
        <v>0</v>
      </c>
      <c r="L14" s="5"/>
    </row>
    <row r="15" spans="1:12" outlineLevel="4">
      <c r="A15" s="1"/>
      <c r="B15" s="1">
        <v>959221</v>
      </c>
      <c r="C15" s="1" t="s">
        <v>46</v>
      </c>
      <c r="D15" s="1">
        <v>22698</v>
      </c>
      <c r="E15" s="2" t="s">
        <v>47</v>
      </c>
      <c r="F15" s="2" t="s">
        <v>48</v>
      </c>
      <c r="G15" s="2">
        <v>0</v>
      </c>
      <c r="H15" s="2">
        <v>0</v>
      </c>
      <c r="I15" s="1">
        <v>0</v>
      </c>
      <c r="J15" s="3" t="s">
        <v>22</v>
      </c>
      <c r="K15" s="2" t="str">
        <f>J15*11362.00</f>
        <v>0</v>
      </c>
      <c r="L15" s="5"/>
    </row>
    <row r="16" spans="1:12" outlineLevel="4">
      <c r="A16" s="1"/>
      <c r="B16" s="1">
        <v>959222</v>
      </c>
      <c r="C16" s="1" t="s">
        <v>49</v>
      </c>
      <c r="D16" s="1">
        <v>52549</v>
      </c>
      <c r="E16" s="2" t="s">
        <v>50</v>
      </c>
      <c r="F16" s="2" t="s">
        <v>51</v>
      </c>
      <c r="G16" s="2">
        <v>0</v>
      </c>
      <c r="H16" s="2">
        <v>0</v>
      </c>
      <c r="I16" s="1">
        <v>0</v>
      </c>
      <c r="J16" s="3" t="s">
        <v>22</v>
      </c>
      <c r="K16" s="2" t="str">
        <f>J16*18139.00</f>
        <v>0</v>
      </c>
      <c r="L16" s="5"/>
    </row>
    <row r="17" spans="1:12" outlineLevel="4">
      <c r="A17" s="1"/>
      <c r="B17" s="1">
        <v>959223</v>
      </c>
      <c r="C17" s="1" t="s">
        <v>52</v>
      </c>
      <c r="D17" s="1">
        <v>21379</v>
      </c>
      <c r="E17" s="2" t="s">
        <v>53</v>
      </c>
      <c r="F17" s="2" t="s">
        <v>54</v>
      </c>
      <c r="G17" s="2">
        <v>0</v>
      </c>
      <c r="H17" s="2">
        <v>0</v>
      </c>
      <c r="I17" s="1">
        <v>0</v>
      </c>
      <c r="J17" s="3" t="s">
        <v>22</v>
      </c>
      <c r="K17" s="2" t="str">
        <f>J17*28328.00</f>
        <v>0</v>
      </c>
      <c r="L17" s="5"/>
    </row>
    <row r="18" spans="1:12" outlineLevel="4">
      <c r="A18" s="1"/>
      <c r="B18" s="1">
        <v>959224</v>
      </c>
      <c r="C18" s="1" t="s">
        <v>55</v>
      </c>
      <c r="D18" s="1">
        <v>34850</v>
      </c>
      <c r="E18" s="2" t="s">
        <v>56</v>
      </c>
      <c r="F18" s="2" t="s">
        <v>57</v>
      </c>
      <c r="G18" s="2">
        <v>0</v>
      </c>
      <c r="H18" s="2">
        <v>0</v>
      </c>
      <c r="I18" s="1">
        <v>0</v>
      </c>
      <c r="J18" s="3" t="s">
        <v>22</v>
      </c>
      <c r="K18" s="2" t="str">
        <f>J18*10926.00</f>
        <v>0</v>
      </c>
      <c r="L18" s="5"/>
    </row>
    <row r="19" spans="1:12" outlineLevel="4">
      <c r="A19" s="1"/>
      <c r="B19" s="1">
        <v>959225</v>
      </c>
      <c r="C19" s="1" t="s">
        <v>58</v>
      </c>
      <c r="D19" s="1">
        <v>44955</v>
      </c>
      <c r="E19" s="2" t="s">
        <v>59</v>
      </c>
      <c r="F19" s="2" t="s">
        <v>60</v>
      </c>
      <c r="G19" s="2">
        <v>0</v>
      </c>
      <c r="H19" s="2">
        <v>0</v>
      </c>
      <c r="I19" s="1">
        <v>0</v>
      </c>
      <c r="J19" s="3" t="s">
        <v>22</v>
      </c>
      <c r="K19" s="2" t="str">
        <f>J19*40469.00</f>
        <v>0</v>
      </c>
      <c r="L19" s="5"/>
    </row>
    <row r="20" spans="1:12" outlineLevel="4">
      <c r="A20" s="1"/>
      <c r="B20" s="1">
        <v>959226</v>
      </c>
      <c r="C20" s="1" t="s">
        <v>61</v>
      </c>
      <c r="D20" s="1">
        <v>44869</v>
      </c>
      <c r="E20" s="2" t="s">
        <v>62</v>
      </c>
      <c r="F20" s="2" t="s">
        <v>63</v>
      </c>
      <c r="G20" s="2">
        <v>0</v>
      </c>
      <c r="H20" s="2">
        <v>0</v>
      </c>
      <c r="I20" s="1">
        <v>0</v>
      </c>
      <c r="J20" s="3" t="s">
        <v>22</v>
      </c>
      <c r="K20" s="2" t="str">
        <f>J20*17073.00</f>
        <v>0</v>
      </c>
      <c r="L20" s="5"/>
    </row>
    <row r="21" spans="1:12" outlineLevel="4">
      <c r="A21" s="1"/>
      <c r="B21" s="1">
        <v>959227</v>
      </c>
      <c r="C21" s="1" t="s">
        <v>64</v>
      </c>
      <c r="D21" s="1">
        <v>64147</v>
      </c>
      <c r="E21" s="2" t="s">
        <v>65</v>
      </c>
      <c r="F21" s="2" t="s">
        <v>66</v>
      </c>
      <c r="G21" s="2">
        <v>0</v>
      </c>
      <c r="H21" s="2">
        <v>0</v>
      </c>
      <c r="I21" s="1">
        <v>0</v>
      </c>
      <c r="J21" s="3" t="s">
        <v>22</v>
      </c>
      <c r="K21" s="2" t="str">
        <f>J21*63594.00</f>
        <v>0</v>
      </c>
      <c r="L21" s="5"/>
    </row>
    <row r="22" spans="1:12" outlineLevel="4">
      <c r="A22" s="1"/>
      <c r="B22" s="1">
        <v>959228</v>
      </c>
      <c r="C22" s="1" t="s">
        <v>67</v>
      </c>
      <c r="D22" s="1">
        <v>41446</v>
      </c>
      <c r="E22" s="2" t="s">
        <v>68</v>
      </c>
      <c r="F22" s="2" t="s">
        <v>69</v>
      </c>
      <c r="G22" s="2">
        <v>0</v>
      </c>
      <c r="H22" s="2">
        <v>0</v>
      </c>
      <c r="I22" s="1">
        <v>0</v>
      </c>
      <c r="J22" s="3" t="s">
        <v>22</v>
      </c>
      <c r="K22" s="2" t="str">
        <f>J22*31797.00</f>
        <v>0</v>
      </c>
      <c r="L22" s="5"/>
    </row>
    <row r="23" spans="1:12" outlineLevel="4">
      <c r="A23" s="1"/>
      <c r="B23" s="1">
        <v>959229</v>
      </c>
      <c r="C23" s="1" t="s">
        <v>70</v>
      </c>
      <c r="D23" s="1">
        <v>10771</v>
      </c>
      <c r="E23" s="2" t="s">
        <v>71</v>
      </c>
      <c r="F23" s="2" t="s">
        <v>72</v>
      </c>
      <c r="G23" s="2">
        <v>0</v>
      </c>
      <c r="H23" s="2">
        <v>0</v>
      </c>
      <c r="I23" s="1">
        <v>0</v>
      </c>
      <c r="J23" s="3" t="s">
        <v>22</v>
      </c>
      <c r="K23" s="2" t="str">
        <f>J23*37231.00</f>
        <v>0</v>
      </c>
      <c r="L23" s="5"/>
    </row>
    <row r="24" spans="1:12" outlineLevel="4">
      <c r="A24" s="1"/>
      <c r="B24" s="1">
        <v>959230</v>
      </c>
      <c r="C24" s="1" t="s">
        <v>73</v>
      </c>
      <c r="D24" s="1">
        <v>94191</v>
      </c>
      <c r="E24" s="2" t="s">
        <v>74</v>
      </c>
      <c r="F24" s="2" t="s">
        <v>75</v>
      </c>
      <c r="G24" s="2">
        <v>0</v>
      </c>
      <c r="H24" s="2">
        <v>0</v>
      </c>
      <c r="I24" s="1">
        <v>0</v>
      </c>
      <c r="J24" s="3" t="s">
        <v>22</v>
      </c>
      <c r="K24" s="2" t="str">
        <f>J24*18616.00</f>
        <v>0</v>
      </c>
      <c r="L24" s="5"/>
    </row>
    <row r="25" spans="1:12" outlineLevel="4">
      <c r="A25" s="1"/>
      <c r="B25" s="1">
        <v>959231</v>
      </c>
      <c r="C25" s="1" t="s">
        <v>76</v>
      </c>
      <c r="D25" s="1">
        <v>72371</v>
      </c>
      <c r="E25" s="2" t="s">
        <v>77</v>
      </c>
      <c r="F25" s="2" t="s">
        <v>78</v>
      </c>
      <c r="G25" s="2">
        <v>0</v>
      </c>
      <c r="H25" s="2">
        <v>0</v>
      </c>
      <c r="I25" s="1">
        <v>0</v>
      </c>
      <c r="J25" s="3" t="s">
        <v>22</v>
      </c>
      <c r="K25" s="2" t="str">
        <f>J25*57350.00</f>
        <v>0</v>
      </c>
      <c r="L25" s="5"/>
    </row>
    <row r="26" spans="1:12" outlineLevel="4">
      <c r="A26" s="1"/>
      <c r="B26" s="1">
        <v>959232</v>
      </c>
      <c r="C26" s="1" t="s">
        <v>79</v>
      </c>
      <c r="D26" s="1">
        <v>63355</v>
      </c>
      <c r="E26" s="2" t="s">
        <v>80</v>
      </c>
      <c r="F26" s="2" t="s">
        <v>81</v>
      </c>
      <c r="G26" s="2">
        <v>0</v>
      </c>
      <c r="H26" s="2">
        <v>0</v>
      </c>
      <c r="I26" s="1">
        <v>0</v>
      </c>
      <c r="J26" s="3" t="s">
        <v>22</v>
      </c>
      <c r="K26" s="2" t="str">
        <f>J26*21853.00</f>
        <v>0</v>
      </c>
      <c r="L26" s="5"/>
    </row>
    <row r="27" spans="1:12" outlineLevel="4">
      <c r="A27" s="1"/>
      <c r="B27" s="1">
        <v>959233</v>
      </c>
      <c r="C27" s="1" t="s">
        <v>82</v>
      </c>
      <c r="D27" s="1">
        <v>47458</v>
      </c>
      <c r="E27" s="2" t="s">
        <v>83</v>
      </c>
      <c r="F27" s="2" t="s">
        <v>84</v>
      </c>
      <c r="G27" s="2">
        <v>0</v>
      </c>
      <c r="H27" s="2">
        <v>0</v>
      </c>
      <c r="I27" s="1">
        <v>0</v>
      </c>
      <c r="J27" s="3" t="s">
        <v>22</v>
      </c>
      <c r="K27" s="2" t="str">
        <f>J27*34872.00</f>
        <v>0</v>
      </c>
      <c r="L27" s="5"/>
    </row>
    <row r="28" spans="1:12" outlineLevel="4">
      <c r="A28" s="1"/>
      <c r="B28" s="1">
        <v>959234</v>
      </c>
      <c r="C28" s="1" t="s">
        <v>85</v>
      </c>
      <c r="D28" s="1">
        <v>52397</v>
      </c>
      <c r="E28" s="2" t="s">
        <v>86</v>
      </c>
      <c r="F28" s="2" t="s">
        <v>87</v>
      </c>
      <c r="G28" s="2">
        <v>0</v>
      </c>
      <c r="H28" s="2">
        <v>0</v>
      </c>
      <c r="I28" s="1">
        <v>0</v>
      </c>
      <c r="J28" s="3" t="s">
        <v>22</v>
      </c>
      <c r="K28" s="2" t="str">
        <f>J28*17436.00</f>
        <v>0</v>
      </c>
      <c r="L28" s="5"/>
    </row>
    <row r="29" spans="1:12" outlineLevel="4">
      <c r="A29" s="1"/>
      <c r="B29" s="1">
        <v>959235</v>
      </c>
      <c r="C29" s="1" t="s">
        <v>88</v>
      </c>
      <c r="D29" s="1">
        <v>89383</v>
      </c>
      <c r="E29" s="2" t="s">
        <v>89</v>
      </c>
      <c r="F29" s="2" t="s">
        <v>90</v>
      </c>
      <c r="G29" s="2">
        <v>0</v>
      </c>
      <c r="H29" s="2">
        <v>0</v>
      </c>
      <c r="I29" s="1">
        <v>0</v>
      </c>
      <c r="J29" s="3" t="s">
        <v>22</v>
      </c>
      <c r="K29" s="2" t="str">
        <f>J29*50186.00</f>
        <v>0</v>
      </c>
      <c r="L29" s="5"/>
    </row>
    <row r="30" spans="1:12" outlineLevel="4">
      <c r="A30" s="1"/>
      <c r="B30" s="1">
        <v>959236</v>
      </c>
      <c r="C30" s="1" t="s">
        <v>91</v>
      </c>
      <c r="D30" s="1">
        <v>13380</v>
      </c>
      <c r="E30" s="2" t="s">
        <v>92</v>
      </c>
      <c r="F30" s="2" t="s">
        <v>72</v>
      </c>
      <c r="G30" s="2">
        <v>0</v>
      </c>
      <c r="H30" s="2">
        <v>0</v>
      </c>
      <c r="I30" s="1">
        <v>0</v>
      </c>
      <c r="J30" s="3" t="s">
        <v>22</v>
      </c>
      <c r="K30" s="2" t="str">
        <f>J30*37231.00</f>
        <v>0</v>
      </c>
      <c r="L30" s="5"/>
    </row>
    <row r="31" spans="1:12" outlineLevel="4">
      <c r="A31" s="1"/>
      <c r="B31" s="1">
        <v>959237</v>
      </c>
      <c r="C31" s="1" t="s">
        <v>93</v>
      </c>
      <c r="D31" s="1">
        <v>61363</v>
      </c>
      <c r="E31" s="2" t="s">
        <v>94</v>
      </c>
      <c r="F31" s="2" t="s">
        <v>75</v>
      </c>
      <c r="G31" s="2">
        <v>0</v>
      </c>
      <c r="H31" s="2">
        <v>0</v>
      </c>
      <c r="I31" s="1">
        <v>0</v>
      </c>
      <c r="J31" s="3" t="s">
        <v>22</v>
      </c>
      <c r="K31" s="2" t="str">
        <f>J31*18616.00</f>
        <v>0</v>
      </c>
      <c r="L31" s="5"/>
    </row>
    <row r="32" spans="1:12" outlineLevel="4">
      <c r="A32" s="1"/>
      <c r="B32" s="1">
        <v>959238</v>
      </c>
      <c r="C32" s="1" t="s">
        <v>95</v>
      </c>
      <c r="D32" s="1">
        <v>26068</v>
      </c>
      <c r="E32" s="2" t="s">
        <v>96</v>
      </c>
      <c r="F32" s="2" t="s">
        <v>78</v>
      </c>
      <c r="G32" s="2">
        <v>0</v>
      </c>
      <c r="H32" s="2">
        <v>0</v>
      </c>
      <c r="I32" s="1">
        <v>0</v>
      </c>
      <c r="J32" s="3" t="s">
        <v>22</v>
      </c>
      <c r="K32" s="2" t="str">
        <f>J32*57350.00</f>
        <v>0</v>
      </c>
      <c r="L32" s="5"/>
    </row>
    <row r="33" spans="1:12" outlineLevel="2">
      <c r="A33" s="8" t="s">
        <v>97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5"/>
    </row>
    <row r="34" spans="1:12" outlineLevel="4">
      <c r="A34" s="1"/>
      <c r="B34" s="1">
        <v>959239</v>
      </c>
      <c r="C34" s="1" t="s">
        <v>98</v>
      </c>
      <c r="D34" s="1">
        <v>68977</v>
      </c>
      <c r="E34" s="2" t="s">
        <v>99</v>
      </c>
      <c r="F34" s="2" t="s">
        <v>100</v>
      </c>
      <c r="G34" s="2">
        <v>0</v>
      </c>
      <c r="H34" s="2">
        <v>0</v>
      </c>
      <c r="I34" s="1">
        <v>0</v>
      </c>
      <c r="J34" s="3" t="s">
        <v>22</v>
      </c>
      <c r="K34" s="2" t="str">
        <f>J34*23.70</f>
        <v>0</v>
      </c>
      <c r="L34" s="5"/>
    </row>
    <row r="35" spans="1:12" outlineLevel="4">
      <c r="A35" s="1"/>
      <c r="B35" s="1">
        <v>959240</v>
      </c>
      <c r="C35" s="1" t="s">
        <v>101</v>
      </c>
      <c r="D35" s="1">
        <v>39023</v>
      </c>
      <c r="E35" s="2" t="s">
        <v>102</v>
      </c>
      <c r="F35" s="2" t="s">
        <v>103</v>
      </c>
      <c r="G35" s="2">
        <v>-10</v>
      </c>
      <c r="H35" s="2">
        <v>0</v>
      </c>
      <c r="I35" s="1">
        <v>0</v>
      </c>
      <c r="J35" s="3" t="s">
        <v>22</v>
      </c>
      <c r="K35" s="2" t="str">
        <f>J35*25.30</f>
        <v>0</v>
      </c>
      <c r="L35" s="5"/>
    </row>
    <row r="36" spans="1:12" outlineLevel="4">
      <c r="A36" s="1"/>
      <c r="B36" s="1">
        <v>959241</v>
      </c>
      <c r="C36" s="1" t="s">
        <v>104</v>
      </c>
      <c r="D36" s="1">
        <v>19935</v>
      </c>
      <c r="E36" s="2" t="s">
        <v>105</v>
      </c>
      <c r="F36" s="2" t="s">
        <v>106</v>
      </c>
      <c r="G36" s="2">
        <v>0</v>
      </c>
      <c r="H36" s="2">
        <v>0</v>
      </c>
      <c r="I36" s="1">
        <v>0</v>
      </c>
      <c r="J36" s="3" t="s">
        <v>22</v>
      </c>
      <c r="K36" s="2" t="str">
        <f>J36*63.40</f>
        <v>0</v>
      </c>
      <c r="L36" s="5"/>
    </row>
    <row r="37" spans="1:12" outlineLevel="4">
      <c r="A37" s="1"/>
      <c r="B37" s="1">
        <v>959242</v>
      </c>
      <c r="C37" s="1" t="s">
        <v>107</v>
      </c>
      <c r="D37" s="1">
        <v>31852</v>
      </c>
      <c r="E37" s="2" t="s">
        <v>108</v>
      </c>
      <c r="F37" s="2" t="s">
        <v>109</v>
      </c>
      <c r="G37" s="2">
        <v>-10</v>
      </c>
      <c r="H37" s="2">
        <v>0</v>
      </c>
      <c r="I37" s="1">
        <v>0</v>
      </c>
      <c r="J37" s="3" t="s">
        <v>22</v>
      </c>
      <c r="K37" s="2" t="str">
        <f>J37*20.50</f>
        <v>0</v>
      </c>
      <c r="L37" s="5"/>
    </row>
    <row r="38" spans="1:12" outlineLevel="4">
      <c r="A38" s="1"/>
      <c r="B38" s="1">
        <v>959243</v>
      </c>
      <c r="C38" s="1" t="s">
        <v>110</v>
      </c>
      <c r="D38" s="1">
        <v>35028</v>
      </c>
      <c r="E38" s="2" t="s">
        <v>111</v>
      </c>
      <c r="F38" s="2" t="s">
        <v>112</v>
      </c>
      <c r="G38" s="2">
        <v>-1</v>
      </c>
      <c r="H38" s="2">
        <v>0</v>
      </c>
      <c r="I38" s="1">
        <v>0</v>
      </c>
      <c r="J38" s="3" t="s">
        <v>22</v>
      </c>
      <c r="K38" s="2" t="str">
        <f>J38*3255.00</f>
        <v>0</v>
      </c>
      <c r="L38" s="5"/>
    </row>
    <row r="39" spans="1:12" outlineLevel="4">
      <c r="A39" s="1"/>
      <c r="B39" s="1">
        <v>959244</v>
      </c>
      <c r="C39" s="1" t="s">
        <v>113</v>
      </c>
      <c r="D39" s="1">
        <v>14682</v>
      </c>
      <c r="E39" s="2" t="s">
        <v>114</v>
      </c>
      <c r="F39" s="2" t="s">
        <v>115</v>
      </c>
      <c r="G39" s="2">
        <v>-1</v>
      </c>
      <c r="H39" s="2">
        <v>0</v>
      </c>
      <c r="I39" s="1">
        <v>0</v>
      </c>
      <c r="J39" s="3" t="s">
        <v>22</v>
      </c>
      <c r="K39" s="2" t="str">
        <f>J39*7922.00</f>
        <v>0</v>
      </c>
      <c r="L39" s="5"/>
    </row>
    <row r="40" spans="1:12" outlineLevel="4">
      <c r="A40" s="1"/>
      <c r="B40" s="1">
        <v>959245</v>
      </c>
      <c r="C40" s="1" t="s">
        <v>116</v>
      </c>
      <c r="D40" s="1">
        <v>75618</v>
      </c>
      <c r="E40" s="2" t="s">
        <v>117</v>
      </c>
      <c r="F40" s="2" t="s">
        <v>118</v>
      </c>
      <c r="G40" s="2">
        <v>0</v>
      </c>
      <c r="H40" s="2">
        <v>0</v>
      </c>
      <c r="I40" s="1">
        <v>0</v>
      </c>
      <c r="J40" s="3" t="s">
        <v>22</v>
      </c>
      <c r="K40" s="2" t="str">
        <f>J40*13370.00</f>
        <v>0</v>
      </c>
      <c r="L40" s="5"/>
    </row>
    <row r="41" spans="1:12" outlineLevel="4">
      <c r="A41" s="1"/>
      <c r="B41" s="1">
        <v>959246</v>
      </c>
      <c r="C41" s="1" t="s">
        <v>119</v>
      </c>
      <c r="D41" s="1">
        <v>22988</v>
      </c>
      <c r="E41" s="2" t="s">
        <v>120</v>
      </c>
      <c r="F41" s="2" t="s">
        <v>121</v>
      </c>
      <c r="G41" s="2">
        <v>0</v>
      </c>
      <c r="H41" s="2">
        <v>0</v>
      </c>
      <c r="I41" s="1">
        <v>0</v>
      </c>
      <c r="J41" s="3" t="s">
        <v>22</v>
      </c>
      <c r="K41" s="2" t="str">
        <f>J41*39411.00</f>
        <v>0</v>
      </c>
      <c r="L4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8:K8"/>
    <mergeCell ref="A33:K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2026-09-21T11:35:31+03:00</dcterms:created>
  <dcterms:modified xsi:type="dcterms:W3CDTF">2026-09-21T11:35:31+03:00</dcterms:modified>
  <dc:title>Untitled Spreadsheet</dc:title>
  <dc:description/>
  <dc:subject/>
  <cp:keywords/>
  <cp:category/>
</cp:coreProperties>
</file>