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<sst xmlns="http://schemas.openxmlformats.org/spreadsheetml/2006/main" uniqueCount="249">
  <si>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</si>
  <si>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</si>
  <si>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</si>
  <si>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</si>
  <si>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</si>
  <si>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</si>
  <si>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</si>
  <si>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</si>
  <si>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</si>
  <si>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</si>
  <si>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Трапы</t>
  </si>
  <si>
    <t>Трапы VIEIR</t>
  </si>
  <si>
    <t>Трапы линейные VIEIR с решеткой</t>
  </si>
  <si>
    <t>SIP-410001</t>
  </si>
  <si>
    <t>DL50</t>
  </si>
  <si>
    <t>Душевой трап регулируемый вып 50мм корпус и решетка НЕРЖАВЕЙКА с сухим затвором- 500 мм VR (1/4шт)</t>
  </si>
  <si>
    <t>3 163.44 руб.</t>
  </si>
  <si>
    <t>шт</t>
  </si>
  <si>
    <t>SIP-410002</t>
  </si>
  <si>
    <t>DL60</t>
  </si>
  <si>
    <t>Душевой трап регулируемый вып 50мм корпус и решетка НЕРЖАВЕЙКА с сухим затвором- 600 мм VR (1/4шт)</t>
  </si>
  <si>
    <t>3 441.27 руб.</t>
  </si>
  <si>
    <t>SIP-410003</t>
  </si>
  <si>
    <t>DL70</t>
  </si>
  <si>
    <t>Душевой трап регулируемый вып 50мм корпус и решетка НЕРЖАВЕЙКА с сухим затвором- 700 мм VR (1/4шт)</t>
  </si>
  <si>
    <t>3 745.56 руб.</t>
  </si>
  <si>
    <t>&gt;10</t>
  </si>
  <si>
    <t>SIP-410004</t>
  </si>
  <si>
    <t>DL80</t>
  </si>
  <si>
    <t>Душевой трап регулируемый вып 50мм корпус и решетка НЕРЖАВЕЙКА с сухим затвором- 800 мм VR (1/4шт)</t>
  </si>
  <si>
    <t>4 077.78 руб.</t>
  </si>
  <si>
    <t>SIP-410005</t>
  </si>
  <si>
    <t>DL90</t>
  </si>
  <si>
    <t>Душевой трап регулируемый вып 50мм корпус и решетка НЕРЖАВЕЙКА с сухим затвором- 900 мм VR (1/4шт)</t>
  </si>
  <si>
    <t>4 436.46 руб.</t>
  </si>
  <si>
    <t>SIP-410021</t>
  </si>
  <si>
    <t>DL50-360</t>
  </si>
  <si>
    <t>Поворотный 360* душевой трап регулируемый вып 50мм корпус и решетка НЕРЖАВЕЙКА с сухим затвором- 500</t>
  </si>
  <si>
    <t>2 890.02 руб.</t>
  </si>
  <si>
    <t>SIP-410022</t>
  </si>
  <si>
    <t>DL60-360</t>
  </si>
  <si>
    <t>Поворотный 360* душевой трап регулируемый вып 50мм корпус и решетка НЕРЖАВЕЙКА с сухим затвором- 600</t>
  </si>
  <si>
    <t>3 195.78 руб.</t>
  </si>
  <si>
    <t>SIP-410023</t>
  </si>
  <si>
    <t>DL70-360</t>
  </si>
  <si>
    <t>Поворотный 360* душевой трап регулируемый вып 50мм корпус и решетка НЕРЖАВЕЙКА с сухим затвором- 700</t>
  </si>
  <si>
    <t>3 507.42 руб.</t>
  </si>
  <si>
    <t>SIP-410024</t>
  </si>
  <si>
    <t>DL80-360</t>
  </si>
  <si>
    <t>Поворотный 360* душевой трап регулируемый вып 50мм корпус и решетка НЕРЖАВЕЙКА с сухим затвором- 800</t>
  </si>
  <si>
    <t>3 826.41 руб.</t>
  </si>
  <si>
    <t>VER-000234</t>
  </si>
  <si>
    <t>DL40</t>
  </si>
  <si>
    <t>Душевой трап с сухим затвором- 400 мм "VIEIR" (4шт)</t>
  </si>
  <si>
    <t>2 844.45 руб.</t>
  </si>
  <si>
    <t>VER-000295</t>
  </si>
  <si>
    <t>DL55</t>
  </si>
  <si>
    <t>Душевой трап с сухим затвором- 550 мм "VIEIR" (4шт)</t>
  </si>
  <si>
    <t>3 376.59 руб.</t>
  </si>
  <si>
    <t>VER-000296</t>
  </si>
  <si>
    <t>DL65</t>
  </si>
  <si>
    <t>Душевой трап с сухим затвором- 650 мм "VIEIR" (4шт)</t>
  </si>
  <si>
    <t>3 569.16 руб.</t>
  </si>
  <si>
    <t>VER-000297</t>
  </si>
  <si>
    <t>DL75</t>
  </si>
  <si>
    <t>Душевой трап с сухим затвором- 750 мм "VIEIR" (4шт)</t>
  </si>
  <si>
    <t>4 307.10 руб.</t>
  </si>
  <si>
    <t>VER-000298</t>
  </si>
  <si>
    <t>DL85</t>
  </si>
  <si>
    <t>Душевой трап с решеткой с сухим затвором- 850 мм "VIEIR" (4шт)</t>
  </si>
  <si>
    <t>4 704.00 руб.</t>
  </si>
  <si>
    <t>VER-000343</t>
  </si>
  <si>
    <t>DL30</t>
  </si>
  <si>
    <t>Душевой трап с решеткой с сухим затвором- 300 мм "VIEIR" (4шт)</t>
  </si>
  <si>
    <t>2 528.40 руб.</t>
  </si>
  <si>
    <t>VER-000494</t>
  </si>
  <si>
    <t>DL30-C</t>
  </si>
  <si>
    <t>Душевой трап с сухим затвором, горизонтальный черный - 300 мм (4шт)</t>
  </si>
  <si>
    <t>2 840.04 руб.</t>
  </si>
  <si>
    <t>VER-000495</t>
  </si>
  <si>
    <t>DL40-C</t>
  </si>
  <si>
    <t>Душевой трап с сухим затвором, горизонтальный черный - 400 мм (4шт)</t>
  </si>
  <si>
    <t>3 500.07 руб.</t>
  </si>
  <si>
    <t>VER-000496</t>
  </si>
  <si>
    <t>DL50-C</t>
  </si>
  <si>
    <t>Душевой трап с сухим затвором, горизонтальный черный - 500 мм (4шт)</t>
  </si>
  <si>
    <t>3 889.62 руб.</t>
  </si>
  <si>
    <t>VER-000497</t>
  </si>
  <si>
    <t>DL60-C</t>
  </si>
  <si>
    <t>Душевой трап с сухим затвором, горизонтальный черный - 600 мм (4шт)</t>
  </si>
  <si>
    <t>3 985.17 руб.</t>
  </si>
  <si>
    <t>VER-000498</t>
  </si>
  <si>
    <t>DL70-C</t>
  </si>
  <si>
    <t>Душевой трап с сухим затвором, горизонтальный черный - 700 мм (4шт)</t>
  </si>
  <si>
    <t>4 684.89 руб.</t>
  </si>
  <si>
    <t>VER-000499</t>
  </si>
  <si>
    <t>DL80-C</t>
  </si>
  <si>
    <t>Душевой трап с сухим затвором, горизонтальный черный - 800 мм (4шт)</t>
  </si>
  <si>
    <t>4 768.68 руб.</t>
  </si>
  <si>
    <t>VER-000500</t>
  </si>
  <si>
    <t>DL30-360-C</t>
  </si>
  <si>
    <t>Поворотный душевой трап с сухим затвором, черный - 300 мм (4шт)</t>
  </si>
  <si>
    <t>2 831.22 руб.</t>
  </si>
  <si>
    <t>VER-000501</t>
  </si>
  <si>
    <t>DL40-360-C</t>
  </si>
  <si>
    <t>Поворотный душевой трап с сухим затвором, черный - 400 мм (4шт)</t>
  </si>
  <si>
    <t>3 031.14 руб.</t>
  </si>
  <si>
    <t>VER-000502</t>
  </si>
  <si>
    <t>DL50-360-C</t>
  </si>
  <si>
    <t>Поворотный душевой трап с сухим затвором, черный - 500 мм (4шт)</t>
  </si>
  <si>
    <t>3 436.86 руб.</t>
  </si>
  <si>
    <t>VER-000503</t>
  </si>
  <si>
    <t>DL60-360-C</t>
  </si>
  <si>
    <t>Поворотный душевой трап с сухим затвором, черный - 600 мм (4шт)</t>
  </si>
  <si>
    <t>3 799.95 руб.</t>
  </si>
  <si>
    <t>VER-000504</t>
  </si>
  <si>
    <t>DL70-360-C</t>
  </si>
  <si>
    <t>Поворотный душевой трап с сухим затвором, черный - 700 мм (4шт)</t>
  </si>
  <si>
    <t>4 188.03 руб.</t>
  </si>
  <si>
    <t>VER-000505</t>
  </si>
  <si>
    <t>DL80-360-C</t>
  </si>
  <si>
    <t>Поворотный душевой трап с сухим затвором, черный - 800 мм (4шт)</t>
  </si>
  <si>
    <t>4 598.16 руб.</t>
  </si>
  <si>
    <t>VER-000506</t>
  </si>
  <si>
    <t>DL90-360-C</t>
  </si>
  <si>
    <t>Поворотный душевой трап с сухим затвором, черный - 900 мм (4шт)</t>
  </si>
  <si>
    <t>5 071.50 руб.</t>
  </si>
  <si>
    <t>VER-000576</t>
  </si>
  <si>
    <t>DL30-G</t>
  </si>
  <si>
    <t>Душевой трап с сухим затвором- 300 мм , серый "VIEIR" (4шт)</t>
  </si>
  <si>
    <t>4 662.84 руб.</t>
  </si>
  <si>
    <t>VER-000577</t>
  </si>
  <si>
    <t>DL40-G</t>
  </si>
  <si>
    <t>Душевой трап с сухим затвором- 400 мм , серый "VIEIR" (4шт)</t>
  </si>
  <si>
    <t>4 990.65 руб.</t>
  </si>
  <si>
    <t>VER-000578</t>
  </si>
  <si>
    <t>DL50-G</t>
  </si>
  <si>
    <t>Душевой трап с сухим затвором- 500 мм , серый "VIEIR" (4шт)</t>
  </si>
  <si>
    <t>4 699.59 руб.</t>
  </si>
  <si>
    <t>VER-000579</t>
  </si>
  <si>
    <t>DL60-G</t>
  </si>
  <si>
    <t>Душевой трап с сухим затвором- 600 мм , серый "VIEIR" (4шт)</t>
  </si>
  <si>
    <t>4 505.55 руб.</t>
  </si>
  <si>
    <t>VER-000580</t>
  </si>
  <si>
    <t>DL70-G</t>
  </si>
  <si>
    <t>Душевой трап с сухим затвором- 700 мм , серый "VIEIR" (4шт)</t>
  </si>
  <si>
    <t>5 740.35 руб.</t>
  </si>
  <si>
    <t>VER-000581</t>
  </si>
  <si>
    <t>DL80-G</t>
  </si>
  <si>
    <t>Душевой трап с сухим затвором- 800 мм , серый "VIEIR" (4шт)</t>
  </si>
  <si>
    <t>6 318.06 руб.</t>
  </si>
  <si>
    <t>VER-000582</t>
  </si>
  <si>
    <t>DL90-G</t>
  </si>
  <si>
    <t>Душевой трап с сухим затвором- 900 мм , серый "VIEIR" (4шт)</t>
  </si>
  <si>
    <t>7 180.95 руб.</t>
  </si>
  <si>
    <t>VER-000650</t>
  </si>
  <si>
    <t>DL90-C</t>
  </si>
  <si>
    <t>Душевой трап с сухим затвором, горизонтальный черный - 900 мм (4шт)</t>
  </si>
  <si>
    <t>5 211.15 руб.</t>
  </si>
  <si>
    <t>VER-000700</t>
  </si>
  <si>
    <t>DL30-S</t>
  </si>
  <si>
    <t>Душевой трап с сухим затвором- 300 мм , матовое золото "VIEIR" (4шт)</t>
  </si>
  <si>
    <t>4 576.11 руб.</t>
  </si>
  <si>
    <t>VER-000701</t>
  </si>
  <si>
    <t>DL40-S</t>
  </si>
  <si>
    <t>Душевой трап с сухим затвором- 400 мм , матовое золото "VIEIR" (4шт)</t>
  </si>
  <si>
    <t>4 898.04 руб.</t>
  </si>
  <si>
    <t>VER-000702</t>
  </si>
  <si>
    <t>DL50-S</t>
  </si>
  <si>
    <t>Душевой трап с сухим затвором- 500 мм , матовое золото "VIEIR" (4шт)</t>
  </si>
  <si>
    <t>3 883.74 руб.</t>
  </si>
  <si>
    <t>VER-000703</t>
  </si>
  <si>
    <t>DL60-S</t>
  </si>
  <si>
    <t>Душевой трап с сухим затвором- 600 мм , матовое золото "VIEIR" (4шт)</t>
  </si>
  <si>
    <t>4 299.75 руб.</t>
  </si>
  <si>
    <t>VER-000704</t>
  </si>
  <si>
    <t>DL70-S</t>
  </si>
  <si>
    <t>Душевой трап с сухим затвором- 700 мм , матовое золото "VIEIR" (4шт)</t>
  </si>
  <si>
    <t>5 525.73 руб.</t>
  </si>
  <si>
    <t>VER-000705</t>
  </si>
  <si>
    <t>DL80-S</t>
  </si>
  <si>
    <t>Душевой трап с сухим затвором- 800 мм , матовое золото "VIEIR" (4шт)</t>
  </si>
  <si>
    <t>5 167.05 руб.</t>
  </si>
  <si>
    <t>VER-000706</t>
  </si>
  <si>
    <t>DL90-S</t>
  </si>
  <si>
    <t>Душевой трап с сухим затвором- 900 мм , матовое золото "VIEIR" (4шт)</t>
  </si>
  <si>
    <t>5 656.56 руб.</t>
  </si>
  <si>
    <t>VER-000955</t>
  </si>
  <si>
    <t>DL50P</t>
  </si>
  <si>
    <t>Душевой трап пластиковый 500мм (4/1шт)</t>
  </si>
  <si>
    <t>2 066.82 руб.</t>
  </si>
  <si>
    <t>VER-000956</t>
  </si>
  <si>
    <t>DL60P</t>
  </si>
  <si>
    <t>Душевой трап пластиковый 600мм (4/1шт)</t>
  </si>
  <si>
    <t>2 293.20 руб.</t>
  </si>
  <si>
    <t>VER-000957</t>
  </si>
  <si>
    <t>DL70P</t>
  </si>
  <si>
    <t>Душевой трап пластиковый 700мм (4/1шт)</t>
  </si>
  <si>
    <t>2 475.48 руб.</t>
  </si>
  <si>
    <t>VER-000958</t>
  </si>
  <si>
    <t>DL80P</t>
  </si>
  <si>
    <t>Душевой трап пластиковый, горизонтальный 800мм (4/1шт)</t>
  </si>
  <si>
    <t>2 670.99 руб.</t>
  </si>
  <si>
    <t>VER-000959</t>
  </si>
  <si>
    <t>DL50P-C</t>
  </si>
  <si>
    <t>Душевой трап пластиковый, черный 500мм (4/1шт)</t>
  </si>
  <si>
    <t>2 665.11 руб.</t>
  </si>
  <si>
    <t>VER-000960</t>
  </si>
  <si>
    <t>DL60P-C</t>
  </si>
  <si>
    <t>Душевой трап пластиковый, черный 600мм (4/1шт)</t>
  </si>
  <si>
    <t>2 894.43 руб.</t>
  </si>
  <si>
    <t>VER-000961</t>
  </si>
  <si>
    <t>DL70P-C</t>
  </si>
  <si>
    <t>Душевой трап пластиковый, черный 700мм (4/1шт)</t>
  </si>
  <si>
    <t>3 231.06 руб.</t>
  </si>
  <si>
    <t>VER-000962</t>
  </si>
  <si>
    <t>DL80P-C</t>
  </si>
  <si>
    <t>Душевой трап пластиковый, черный 800мм (4/1шт)</t>
  </si>
  <si>
    <t>3 619.14 руб.</t>
  </si>
  <si>
    <t>VER-000963</t>
  </si>
  <si>
    <t>DL50P-G</t>
  </si>
  <si>
    <t>Душевой трап пластиковый, цвет графит 500мм (4/1шт)</t>
  </si>
  <si>
    <t>3 226.65 руб.</t>
  </si>
  <si>
    <t>VER-000964</t>
  </si>
  <si>
    <t>DL60P-G</t>
  </si>
  <si>
    <t>Душевой трап пластиковый, цвет графит 600мм (4/1шт)</t>
  </si>
  <si>
    <t>3 666.18 руб.</t>
  </si>
  <si>
    <t>VER-000965</t>
  </si>
  <si>
    <t>DL70P-G</t>
  </si>
  <si>
    <t>Душевой трап пластиковый, цвет графит 700мм (4/1шт)</t>
  </si>
  <si>
    <t>4 080.72 руб.</t>
  </si>
  <si>
    <t>VER-000966</t>
  </si>
  <si>
    <t>DL80P-G</t>
  </si>
  <si>
    <t>Душевой трап пластиковый, цвет графит 800мм (4/1шт)</t>
  </si>
  <si>
    <t>4 496.73 руб.</t>
  </si>
  <si>
    <t>VER-000967</t>
  </si>
  <si>
    <t>DL50P-S</t>
  </si>
  <si>
    <t>Душевой трап пластиковый, матовое золото 500мм (4/1шт)</t>
  </si>
  <si>
    <t>VER-000968</t>
  </si>
  <si>
    <t>DL60P-S</t>
  </si>
  <si>
    <t>Душевой трап пластиковый, матовое золото 600мм (4/1шт)</t>
  </si>
  <si>
    <t>VER-000969</t>
  </si>
  <si>
    <t>DL70P-S</t>
  </si>
  <si>
    <t>Душевой трап пластиковый, матовое золото 700мм (4/1шт)</t>
  </si>
  <si>
    <t>3 813.18 руб.</t>
  </si>
  <si>
    <t>VER-000970</t>
  </si>
  <si>
    <t>DL80P-S</t>
  </si>
  <si>
    <t>Душевой трап пластиковый, матовое золото 800мм (4/1шт)</t>
  </si>
  <si>
    <t>4 193.91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</si>
</sst>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1867fc5_3767_11ea_810f_003048fd731b_a73d6afa_3fbb_11ef_a5f3_047c1617b1431.jpeg"/><Relationship Id="rId2" Type="http://schemas.openxmlformats.org/officeDocument/2006/relationships/image" Target="../media/e1867fc7_3767_11ea_810f_003048fd731b_a73d6afc_3fbb_11ef_a5f3_047c1617b1432.jpeg"/><Relationship Id="rId3" Type="http://schemas.openxmlformats.org/officeDocument/2006/relationships/image" Target="../media/e1867fc9_3767_11ea_810f_003048fd731b_a73d6afe_3fbb_11ef_a5f3_047c1617b1433.jpeg"/><Relationship Id="rId4" Type="http://schemas.openxmlformats.org/officeDocument/2006/relationships/image" Target="../media/e825a720_3767_11ea_810f_003048fd731b_a73d6b00_3fbb_11ef_a5f3_047c1617b1434.jpeg"/><Relationship Id="rId5" Type="http://schemas.openxmlformats.org/officeDocument/2006/relationships/image" Target="../media/e825a722_3767_11ea_810f_003048fd731b_a73d6b02_3fbb_11ef_a5f3_047c1617b1435.jpeg"/><Relationship Id="rId6" Type="http://schemas.openxmlformats.org/officeDocument/2006/relationships/image" Target="../media/32cd9644_0918_11eb_81b8_003048fd731b_a73d6b0c_3fbb_11ef_a5f3_047c1617b1436.jpeg"/><Relationship Id="rId7" Type="http://schemas.openxmlformats.org/officeDocument/2006/relationships/image" Target="../media/bde62636_091f_11eb_81b8_003048fd731b_a73d6b10_3fbb_11ef_a5f3_047c1617b1437.jpeg"/><Relationship Id="rId8" Type="http://schemas.openxmlformats.org/officeDocument/2006/relationships/image" Target="../media/bde62638_091f_11eb_81b8_003048fd731b_a73d6b14_3fbb_11ef_a5f3_047c1617b1438.jpeg"/><Relationship Id="rId9" Type="http://schemas.openxmlformats.org/officeDocument/2006/relationships/image" Target="../media/bde6263a_091f_11eb_81b8_003048fd731b_a73d6b18_3fbb_11ef_a5f3_047c1617b1439.jpeg"/><Relationship Id="rId10" Type="http://schemas.openxmlformats.org/officeDocument/2006/relationships/image" Target="../media/d0d91aa3_7762_11ec_a212_00259070b487_a73d6b1e_3fbb_11ef_a5f3_047c1617b14310.jpeg"/><Relationship Id="rId11" Type="http://schemas.openxmlformats.org/officeDocument/2006/relationships/image" Target="../media/2d78e145_dbed_11ec_a2a4_00259070b487_a73d6b24_3fbb_11ef_a5f3_047c1617b14311.jpeg"/><Relationship Id="rId12" Type="http://schemas.openxmlformats.org/officeDocument/2006/relationships/image" Target="../media/2d78e147_dbed_11ec_a2a4_00259070b487_a73d6b26_3fbb_11ef_a5f3_047c1617b14312.jpeg"/><Relationship Id="rId13" Type="http://schemas.openxmlformats.org/officeDocument/2006/relationships/image" Target="../media/2d78e149_dbed_11ec_a2a4_00259070b487_a73d6b28_3fbb_11ef_a5f3_047c1617b14313.jpeg"/><Relationship Id="rId14" Type="http://schemas.openxmlformats.org/officeDocument/2006/relationships/image" Target="../media/2d78e14b_dbed_11ec_a2a4_00259070b487_a73d6b2a_3fbb_11ef_a5f3_047c1617b14314.jpeg"/><Relationship Id="rId15" Type="http://schemas.openxmlformats.org/officeDocument/2006/relationships/image" Target="../media/33e122f6_5853_11ed_a364_047c1617b143_a73d6b2c_3fbb_11ef_a5f3_047c1617b14315.jpeg"/><Relationship Id="rId16" Type="http://schemas.openxmlformats.org/officeDocument/2006/relationships/image" Target="../media/ea21c13f_400c_11ee_a4a3_047c1617b143_a73d6b3e_3fbb_11ef_a5f3_047c1617b14316.jpeg"/><Relationship Id="rId17" Type="http://schemas.openxmlformats.org/officeDocument/2006/relationships/image" Target="../media/ea21c141_400c_11ee_a4a3_047c1617b143_a73d6b41_3fbb_11ef_a5f3_047c1617b14317.jpeg"/><Relationship Id="rId18" Type="http://schemas.openxmlformats.org/officeDocument/2006/relationships/image" Target="../media/ea21c143_400c_11ee_a4a3_047c1617b143_a73d6b44_3fbb_11ef_a5f3_047c1617b14318.jpeg"/><Relationship Id="rId19" Type="http://schemas.openxmlformats.org/officeDocument/2006/relationships/image" Target="../media/ea21c145_400c_11ee_a4a3_047c1617b143_a73d6b47_3fbb_11ef_a5f3_047c1617b14319.jpeg"/><Relationship Id="rId20" Type="http://schemas.openxmlformats.org/officeDocument/2006/relationships/image" Target="../media/ea21c147_400c_11ee_a4a3_047c1617b143_a73d6b4a_3fbb_11ef_a5f3_047c1617b14320.jpeg"/><Relationship Id="rId21" Type="http://schemas.openxmlformats.org/officeDocument/2006/relationships/image" Target="../media/ea21c149_400c_11ee_a4a3_047c1617b143_a73d6b4d_3fbb_11ef_a5f3_047c1617b14321.jpeg"/><Relationship Id="rId22" Type="http://schemas.openxmlformats.org/officeDocument/2006/relationships/image" Target="../media/ea21c14b_400c_11ee_a4a3_047c1617b143_a73d6b50_3fbb_11ef_a5f3_047c1617b14322.png"/><Relationship Id="rId23" Type="http://schemas.openxmlformats.org/officeDocument/2006/relationships/image" Target="../media/ea21c14d_400c_11ee_a4a3_047c1617b143_a73d6b54_3fbb_11ef_a5f3_047c1617b14323.png"/><Relationship Id="rId24" Type="http://schemas.openxmlformats.org/officeDocument/2006/relationships/image" Target="../media/ea21c14f_400c_11ee_a4a3_047c1617b143_a73d6b58_3fbb_11ef_a5f3_047c1617b14324.png"/><Relationship Id="rId25" Type="http://schemas.openxmlformats.org/officeDocument/2006/relationships/image" Target="../media/ea21c151_400c_11ee_a4a3_047c1617b143_a73d6b5c_3fbb_11ef_a5f3_047c1617b14325.png"/><Relationship Id="rId26" Type="http://schemas.openxmlformats.org/officeDocument/2006/relationships/image" Target="../media/ea21c153_400c_11ee_a4a3_047c1617b143_a73d6b60_3fbb_11ef_a5f3_047c1617b14326.png"/><Relationship Id="rId27" Type="http://schemas.openxmlformats.org/officeDocument/2006/relationships/image" Target="../media/ea21c155_400c_11ee_a4a3_047c1617b143_a73d6b64_3fbb_11ef_a5f3_047c1617b14327.png"/><Relationship Id="rId28" Type="http://schemas.openxmlformats.org/officeDocument/2006/relationships/image" Target="../media/ea21c157_400c_11ee_a4a3_047c1617b143_a73d6b68_3fbb_11ef_a5f3_047c1617b14328.png"/><Relationship Id="rId29" Type="http://schemas.openxmlformats.org/officeDocument/2006/relationships/image" Target="../media/0352cc05_5316_11ee_a4bb_047c1617b143_4396becd_0312_11ef_a5a4_047c1617b14329.jpeg"/><Relationship Id="rId30" Type="http://schemas.openxmlformats.org/officeDocument/2006/relationships/image" Target="../media/0352cc07_5316_11ee_a4bb_047c1617b143_4396bed0_0312_11ef_a5a4_047c1617b14330.jpeg"/><Relationship Id="rId31" Type="http://schemas.openxmlformats.org/officeDocument/2006/relationships/image" Target="../media/0352cc09_5316_11ee_a4bb_047c1617b143_4396bed3_0312_11ef_a5a4_047c1617b14331.jpeg"/><Relationship Id="rId32" Type="http://schemas.openxmlformats.org/officeDocument/2006/relationships/image" Target="../media/0352cc0b_5316_11ee_a4bb_047c1617b143_4396bed6_0312_11ef_a5a4_047c1617b14332.jpeg"/><Relationship Id="rId33" Type="http://schemas.openxmlformats.org/officeDocument/2006/relationships/image" Target="../media/0352cc0d_5316_11ee_a4bb_047c1617b143_4396bed9_0312_11ef_a5a4_047c1617b14333.jpeg"/><Relationship Id="rId34" Type="http://schemas.openxmlformats.org/officeDocument/2006/relationships/image" Target="../media/0352cc0f_5316_11ee_a4bb_047c1617b143_4396bedc_0312_11ef_a5a4_047c1617b14334.jpeg"/><Relationship Id="rId35" Type="http://schemas.openxmlformats.org/officeDocument/2006/relationships/image" Target="../media/0352cc11_5316_11ee_a4bb_047c1617b143_4396bedf_0312_11ef_a5a4_047c1617b14335.jpeg"/><Relationship Id="rId36" Type="http://schemas.openxmlformats.org/officeDocument/2006/relationships/image" Target="../media/d882db18_72af_11ee_a4e3_047c1617b143_a73d6b78_3fbb_11ef_a5f3_047c1617b14336.jpeg"/><Relationship Id="rId37" Type="http://schemas.openxmlformats.org/officeDocument/2006/relationships/image" Target="../media/4bc12b70_b632_11ee_a53c_047c1617b143_21d4f61d_793a_11f0_a79f_047c1617b14337.jpeg"/><Relationship Id="rId38" Type="http://schemas.openxmlformats.org/officeDocument/2006/relationships/image" Target="../media/4bc12b72_b632_11ee_a53c_047c1617b143_21d4f621_793a_11f0_a79f_047c1617b14338.jpeg"/><Relationship Id="rId39" Type="http://schemas.openxmlformats.org/officeDocument/2006/relationships/image" Target="../media/4bc12b74_b632_11ee_a53c_047c1617b143_21d4f625_793a_11f0_a79f_047c1617b14339.jpeg"/><Relationship Id="rId40" Type="http://schemas.openxmlformats.org/officeDocument/2006/relationships/image" Target="../media/4bc12b76_b632_11ee_a53c_047c1617b143_21d4f629_793a_11f0_a79f_047c1617b14340.jpeg"/><Relationship Id="rId41" Type="http://schemas.openxmlformats.org/officeDocument/2006/relationships/image" Target="../media/4bc12b78_b632_11ee_a53c_047c1617b143_21d4f62d_793a_11f0_a79f_047c1617b14341.jpeg"/><Relationship Id="rId42" Type="http://schemas.openxmlformats.org/officeDocument/2006/relationships/image" Target="../media/4bc12b7a_b632_11ee_a53c_047c1617b143_21d4f631_793a_11f0_a79f_047c1617b14342.jpeg"/><Relationship Id="rId43" Type="http://schemas.openxmlformats.org/officeDocument/2006/relationships/image" Target="../media/4bc12b7c_b632_11ee_a53c_047c1617b143_21d4f635_793a_11f0_a79f_047c1617b14343.jpeg"/><Relationship Id="rId44" Type="http://schemas.openxmlformats.org/officeDocument/2006/relationships/image" Target="../media/1f13c427_37d2_11ef_a5e9_047c1617b143_14e1e135_f93d_11ef_a6ea_047c1617b14344.jpeg"/><Relationship Id="rId45" Type="http://schemas.openxmlformats.org/officeDocument/2006/relationships/image" Target="../media/1f13c429_37d2_11ef_a5e9_047c1617b143_14e1e136_f93d_11ef_a6ea_047c1617b14345.jpeg"/><Relationship Id="rId46" Type="http://schemas.openxmlformats.org/officeDocument/2006/relationships/image" Target="../media/1f13c42b_37d2_11ef_a5e9_047c1617b143_14e1e137_f93d_11ef_a6ea_047c1617b14346.jpeg"/><Relationship Id="rId47" Type="http://schemas.openxmlformats.org/officeDocument/2006/relationships/image" Target="../media/1f13c42d_37d2_11ef_a5e9_047c1617b143_14e1e138_f93d_11ef_a6ea_047c1617b14347.jpeg"/><Relationship Id="rId48" Type="http://schemas.openxmlformats.org/officeDocument/2006/relationships/image" Target="../media/1f13c42f_37d2_11ef_a5e9_047c1617b143_14e1e139_f93d_11ef_a6ea_047c1617b14348.jpeg"/><Relationship Id="rId49" Type="http://schemas.openxmlformats.org/officeDocument/2006/relationships/image" Target="../media/1f13c431_37d2_11ef_a5e9_047c1617b143_14e1e13a_f93d_11ef_a6ea_047c1617b14349.jpeg"/><Relationship Id="rId50" Type="http://schemas.openxmlformats.org/officeDocument/2006/relationships/image" Target="../media/1f13c433_37d2_11ef_a5e9_047c1617b143_14e1e13b_f93d_11ef_a6ea_047c1617b14350.jpeg"/><Relationship Id="rId51" Type="http://schemas.openxmlformats.org/officeDocument/2006/relationships/image" Target="../media/1f13c435_37d2_11ef_a5e9_047c1617b143_14e1e13c_f93d_11ef_a6ea_047c1617b14351.jpeg"/><Relationship Id="rId52" Type="http://schemas.openxmlformats.org/officeDocument/2006/relationships/image" Target="../media/1f13c437_37d2_11ef_a5e9_047c1617b143_14e1e13d_f93d_11ef_a6ea_047c1617b14352.jpeg"/><Relationship Id="rId53" Type="http://schemas.openxmlformats.org/officeDocument/2006/relationships/image" Target="../media/1f13c439_37d2_11ef_a5e9_047c1617b143_14e1e13e_f93d_11ef_a6ea_047c1617b14353.jpeg"/><Relationship Id="rId54" Type="http://schemas.openxmlformats.org/officeDocument/2006/relationships/image" Target="../media/1f13c43b_37d2_11ef_a5e9_047c1617b143_14e1e13f_f93d_11ef_a6ea_047c1617b14354.jpeg"/><Relationship Id="rId55" Type="http://schemas.openxmlformats.org/officeDocument/2006/relationships/image" Target="../media/1f13c43d_37d2_11ef_a5e9_047c1617b143_14e1e140_f93d_11ef_a6ea_047c1617b14355.jpeg"/><Relationship Id="rId56" Type="http://schemas.openxmlformats.org/officeDocument/2006/relationships/image" Target="../media/1f13c43f_37d2_11ef_a5e9_047c1617b143_14e1e141_f93d_11ef_a6ea_047c1617b14356.jpeg"/><Relationship Id="rId57" Type="http://schemas.openxmlformats.org/officeDocument/2006/relationships/image" Target="../media/1f13c441_37d2_11ef_a5e9_047c1617b143_14e1e142_f93d_11ef_a6ea_047c1617b14357.jpeg"/><Relationship Id="rId58" Type="http://schemas.openxmlformats.org/officeDocument/2006/relationships/image" Target="../media/1f13c443_37d2_11ef_a5e9_047c1617b143_14e1e143_f93d_11ef_a6ea_047c1617b14358.jpeg"/><Relationship Id="rId59" Type="http://schemas.openxmlformats.org/officeDocument/2006/relationships/image" Target="../media/1f13c445_37d2_11ef_a5e9_047c1617b143_14e1e144_f93d_11ef_a6ea_047c1617b1435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824896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7</v>
      </c>
      <c r="H5" s="2">
        <v>0</v>
      </c>
      <c r="I5" s="1">
        <v>0</v>
      </c>
      <c r="J5" s="3" t="s">
        <v>17</v>
      </c>
      <c r="K5" s="2" t="str">
        <f>J5*3163.44</f>
        <v>0</v>
      </c>
      <c r="L5" s="5"/>
    </row>
    <row r="6" spans="1:12" customHeight="1" ht="105" outlineLevel="4">
      <c r="A6" s="1"/>
      <c r="B6" s="1">
        <v>824897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10</v>
      </c>
      <c r="H6" s="2">
        <v>0</v>
      </c>
      <c r="I6" s="1">
        <v>0</v>
      </c>
      <c r="J6" s="3" t="s">
        <v>17</v>
      </c>
      <c r="K6" s="2" t="str">
        <f>J6*3441.27</f>
        <v>0</v>
      </c>
      <c r="L6" s="5"/>
    </row>
    <row r="7" spans="1:12" customHeight="1" ht="105" outlineLevel="4">
      <c r="A7" s="1"/>
      <c r="B7" s="1">
        <v>824898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J7*3745.56</f>
        <v>0</v>
      </c>
      <c r="L7" s="5"/>
    </row>
    <row r="8" spans="1:12" customHeight="1" ht="105" outlineLevel="4">
      <c r="A8" s="1"/>
      <c r="B8" s="1">
        <v>824899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10</v>
      </c>
      <c r="H8" s="2">
        <v>0</v>
      </c>
      <c r="I8" s="1">
        <v>0</v>
      </c>
      <c r="J8" s="3" t="s">
        <v>17</v>
      </c>
      <c r="K8" s="2" t="str">
        <f>J8*4077.78</f>
        <v>0</v>
      </c>
      <c r="L8" s="5"/>
    </row>
    <row r="9" spans="1:12" customHeight="1" ht="105" outlineLevel="4">
      <c r="A9" s="1"/>
      <c r="B9" s="1">
        <v>824900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6</v>
      </c>
      <c r="H9" s="2">
        <v>0</v>
      </c>
      <c r="I9" s="1">
        <v>0</v>
      </c>
      <c r="J9" s="3" t="s">
        <v>17</v>
      </c>
      <c r="K9" s="2" t="str">
        <f>J9*4436.46</f>
        <v>0</v>
      </c>
      <c r="L9" s="5"/>
    </row>
    <row r="10" spans="1:12" customHeight="1" ht="105" outlineLevel="4">
      <c r="A10" s="1"/>
      <c r="B10" s="1">
        <v>829330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>
        <v>0</v>
      </c>
      <c r="I10" s="1">
        <v>0</v>
      </c>
      <c r="J10" s="3" t="s">
        <v>17</v>
      </c>
      <c r="K10" s="2" t="str">
        <f>J10*2890.02</f>
        <v>0</v>
      </c>
      <c r="L10" s="5"/>
    </row>
    <row r="11" spans="1:12" customHeight="1" ht="105" outlineLevel="4">
      <c r="A11" s="1"/>
      <c r="B11" s="1">
        <v>829331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17</v>
      </c>
      <c r="K11" s="2" t="str">
        <f>J11*3195.78</f>
        <v>0</v>
      </c>
      <c r="L11" s="5"/>
    </row>
    <row r="12" spans="1:12" customHeight="1" ht="105" outlineLevel="4">
      <c r="A12" s="1"/>
      <c r="B12" s="1">
        <v>829332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2</v>
      </c>
      <c r="H12" s="2">
        <v>0</v>
      </c>
      <c r="I12" s="1">
        <v>0</v>
      </c>
      <c r="J12" s="3" t="s">
        <v>17</v>
      </c>
      <c r="K12" s="2" t="str">
        <f>J12*3507.42</f>
        <v>0</v>
      </c>
      <c r="L12" s="5"/>
    </row>
    <row r="13" spans="1:12" customHeight="1" ht="105" outlineLevel="4">
      <c r="A13" s="1"/>
      <c r="B13" s="1">
        <v>829333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6</v>
      </c>
      <c r="H13" s="2">
        <v>0</v>
      </c>
      <c r="I13" s="1">
        <v>0</v>
      </c>
      <c r="J13" s="3" t="s">
        <v>17</v>
      </c>
      <c r="K13" s="2" t="str">
        <f>J13*3826.41</f>
        <v>0</v>
      </c>
      <c r="L13" s="5"/>
    </row>
    <row r="14" spans="1:12" customHeight="1" ht="105" outlineLevel="4">
      <c r="A14" s="1"/>
      <c r="B14" s="1">
        <v>839820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3</v>
      </c>
      <c r="H14" s="2">
        <v>0</v>
      </c>
      <c r="I14" s="1">
        <v>0</v>
      </c>
      <c r="J14" s="3" t="s">
        <v>17</v>
      </c>
      <c r="K14" s="2" t="str">
        <f>J14*2844.45</f>
        <v>0</v>
      </c>
      <c r="L14" s="5"/>
    </row>
    <row r="15" spans="1:12" customHeight="1" ht="105" outlineLevel="4">
      <c r="A15" s="1"/>
      <c r="B15" s="1">
        <v>868535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1</v>
      </c>
      <c r="H15" s="2">
        <v>0</v>
      </c>
      <c r="I15" s="1">
        <v>0</v>
      </c>
      <c r="J15" s="3" t="s">
        <v>17</v>
      </c>
      <c r="K15" s="2" t="str">
        <f>J15*3376.59</f>
        <v>0</v>
      </c>
      <c r="L15" s="5"/>
    </row>
    <row r="16" spans="1:12" customHeight="1" ht="105" outlineLevel="4">
      <c r="A16" s="1"/>
      <c r="B16" s="1">
        <v>868536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1</v>
      </c>
      <c r="H16" s="2">
        <v>0</v>
      </c>
      <c r="I16" s="1">
        <v>0</v>
      </c>
      <c r="J16" s="3" t="s">
        <v>17</v>
      </c>
      <c r="K16" s="2" t="str">
        <f>J16*3569.16</f>
        <v>0</v>
      </c>
      <c r="L16" s="5"/>
    </row>
    <row r="17" spans="1:12" customHeight="1" ht="105" outlineLevel="4">
      <c r="A17" s="1"/>
      <c r="B17" s="1">
        <v>868537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2</v>
      </c>
      <c r="H17" s="2">
        <v>0</v>
      </c>
      <c r="I17" s="1">
        <v>0</v>
      </c>
      <c r="J17" s="3" t="s">
        <v>17</v>
      </c>
      <c r="K17" s="2" t="str">
        <f>J17*4307.10</f>
        <v>0</v>
      </c>
      <c r="L17" s="5"/>
    </row>
    <row r="18" spans="1:12" customHeight="1" ht="105" outlineLevel="4">
      <c r="A18" s="1"/>
      <c r="B18" s="1">
        <v>868538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7</v>
      </c>
      <c r="H18" s="2">
        <v>0</v>
      </c>
      <c r="I18" s="1">
        <v>0</v>
      </c>
      <c r="J18" s="3" t="s">
        <v>17</v>
      </c>
      <c r="K18" s="2" t="str">
        <f>J18*4704.00</f>
        <v>0</v>
      </c>
      <c r="L18" s="5"/>
    </row>
    <row r="19" spans="1:12" customHeight="1" ht="105" outlineLevel="4">
      <c r="A19" s="1"/>
      <c r="B19" s="1">
        <v>871413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1</v>
      </c>
      <c r="H19" s="2">
        <v>0</v>
      </c>
      <c r="I19" s="1">
        <v>0</v>
      </c>
      <c r="J19" s="3" t="s">
        <v>17</v>
      </c>
      <c r="K19" s="2" t="str">
        <f>J19*2528.40</f>
        <v>0</v>
      </c>
      <c r="L19" s="5"/>
    </row>
    <row r="20" spans="1:12" customHeight="1" ht="105" outlineLevel="4">
      <c r="A20" s="1"/>
      <c r="B20" s="1">
        <v>879348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0</v>
      </c>
      <c r="H20" s="2">
        <v>0</v>
      </c>
      <c r="I20" s="1">
        <v>0</v>
      </c>
      <c r="J20" s="3" t="s">
        <v>17</v>
      </c>
      <c r="K20" s="2" t="str">
        <f>J20*2840.04</f>
        <v>0</v>
      </c>
      <c r="L20" s="5"/>
    </row>
    <row r="21" spans="1:12" customHeight="1" ht="105" outlineLevel="4">
      <c r="A21" s="1"/>
      <c r="B21" s="1">
        <v>879349</v>
      </c>
      <c r="C21" s="1" t="s">
        <v>79</v>
      </c>
      <c r="D21" s="1" t="s">
        <v>80</v>
      </c>
      <c r="E21" s="2" t="s">
        <v>81</v>
      </c>
      <c r="F21" s="2" t="s">
        <v>82</v>
      </c>
      <c r="G21" s="2">
        <v>0</v>
      </c>
      <c r="H21" s="2">
        <v>0</v>
      </c>
      <c r="I21" s="1">
        <v>0</v>
      </c>
      <c r="J21" s="3" t="s">
        <v>17</v>
      </c>
      <c r="K21" s="2" t="str">
        <f>J21*3500.07</f>
        <v>0</v>
      </c>
      <c r="L21" s="5"/>
    </row>
    <row r="22" spans="1:12" customHeight="1" ht="105" outlineLevel="4">
      <c r="A22" s="1"/>
      <c r="B22" s="1">
        <v>879350</v>
      </c>
      <c r="C22" s="1" t="s">
        <v>83</v>
      </c>
      <c r="D22" s="1" t="s">
        <v>84</v>
      </c>
      <c r="E22" s="2" t="s">
        <v>85</v>
      </c>
      <c r="F22" s="2" t="s">
        <v>86</v>
      </c>
      <c r="G22" s="2">
        <v>4</v>
      </c>
      <c r="H22" s="2">
        <v>0</v>
      </c>
      <c r="I22" s="1">
        <v>0</v>
      </c>
      <c r="J22" s="3" t="s">
        <v>17</v>
      </c>
      <c r="K22" s="2" t="str">
        <f>J22*3889.62</f>
        <v>0</v>
      </c>
      <c r="L22" s="5"/>
    </row>
    <row r="23" spans="1:12" customHeight="1" ht="105" outlineLevel="4">
      <c r="A23" s="1"/>
      <c r="B23" s="1">
        <v>879351</v>
      </c>
      <c r="C23" s="1" t="s">
        <v>87</v>
      </c>
      <c r="D23" s="1" t="s">
        <v>88</v>
      </c>
      <c r="E23" s="2" t="s">
        <v>89</v>
      </c>
      <c r="F23" s="2" t="s">
        <v>90</v>
      </c>
      <c r="G23" s="2">
        <v>3</v>
      </c>
      <c r="H23" s="2">
        <v>0</v>
      </c>
      <c r="I23" s="1">
        <v>0</v>
      </c>
      <c r="J23" s="3" t="s">
        <v>17</v>
      </c>
      <c r="K23" s="2" t="str">
        <f>J23*3985.17</f>
        <v>0</v>
      </c>
      <c r="L23" s="5"/>
    </row>
    <row r="24" spans="1:12" customHeight="1" ht="105" outlineLevel="4">
      <c r="A24" s="1"/>
      <c r="B24" s="1">
        <v>879352</v>
      </c>
      <c r="C24" s="1" t="s">
        <v>91</v>
      </c>
      <c r="D24" s="1" t="s">
        <v>92</v>
      </c>
      <c r="E24" s="2" t="s">
        <v>93</v>
      </c>
      <c r="F24" s="2" t="s">
        <v>94</v>
      </c>
      <c r="G24" s="2">
        <v>4</v>
      </c>
      <c r="H24" s="2">
        <v>0</v>
      </c>
      <c r="I24" s="1">
        <v>0</v>
      </c>
      <c r="J24" s="3" t="s">
        <v>17</v>
      </c>
      <c r="K24" s="2" t="str">
        <f>J24*4684.89</f>
        <v>0</v>
      </c>
      <c r="L24" s="5"/>
    </row>
    <row r="25" spans="1:12" customHeight="1" ht="105" outlineLevel="4">
      <c r="A25" s="1"/>
      <c r="B25" s="1">
        <v>879353</v>
      </c>
      <c r="C25" s="1" t="s">
        <v>95</v>
      </c>
      <c r="D25" s="1" t="s">
        <v>96</v>
      </c>
      <c r="E25" s="2" t="s">
        <v>97</v>
      </c>
      <c r="F25" s="2" t="s">
        <v>98</v>
      </c>
      <c r="G25" s="2">
        <v>4</v>
      </c>
      <c r="H25" s="2">
        <v>0</v>
      </c>
      <c r="I25" s="1">
        <v>0</v>
      </c>
      <c r="J25" s="3" t="s">
        <v>17</v>
      </c>
      <c r="K25" s="2" t="str">
        <f>J25*4768.68</f>
        <v>0</v>
      </c>
      <c r="L25" s="5"/>
    </row>
    <row r="26" spans="1:12" customHeight="1" ht="105" outlineLevel="4">
      <c r="A26" s="1"/>
      <c r="B26" s="1">
        <v>879354</v>
      </c>
      <c r="C26" s="1" t="s">
        <v>99</v>
      </c>
      <c r="D26" s="1" t="s">
        <v>100</v>
      </c>
      <c r="E26" s="2" t="s">
        <v>101</v>
      </c>
      <c r="F26" s="2" t="s">
        <v>102</v>
      </c>
      <c r="G26" s="2">
        <v>0</v>
      </c>
      <c r="H26" s="2">
        <v>0</v>
      </c>
      <c r="I26" s="1">
        <v>0</v>
      </c>
      <c r="J26" s="3" t="s">
        <v>17</v>
      </c>
      <c r="K26" s="2" t="str">
        <f>J26*2831.22</f>
        <v>0</v>
      </c>
      <c r="L26" s="5"/>
    </row>
    <row r="27" spans="1:12" customHeight="1" ht="105" outlineLevel="4">
      <c r="A27" s="1"/>
      <c r="B27" s="1">
        <v>879355</v>
      </c>
      <c r="C27" s="1" t="s">
        <v>103</v>
      </c>
      <c r="D27" s="1" t="s">
        <v>104</v>
      </c>
      <c r="E27" s="2" t="s">
        <v>105</v>
      </c>
      <c r="F27" s="2" t="s">
        <v>106</v>
      </c>
      <c r="G27" s="2">
        <v>0</v>
      </c>
      <c r="H27" s="2">
        <v>0</v>
      </c>
      <c r="I27" s="1">
        <v>0</v>
      </c>
      <c r="J27" s="3" t="s">
        <v>17</v>
      </c>
      <c r="K27" s="2" t="str">
        <f>J27*3031.14</f>
        <v>0</v>
      </c>
      <c r="L27" s="5"/>
    </row>
    <row r="28" spans="1:12" customHeight="1" ht="105" outlineLevel="4">
      <c r="A28" s="1"/>
      <c r="B28" s="1">
        <v>879356</v>
      </c>
      <c r="C28" s="1" t="s">
        <v>107</v>
      </c>
      <c r="D28" s="1" t="s">
        <v>108</v>
      </c>
      <c r="E28" s="2" t="s">
        <v>109</v>
      </c>
      <c r="F28" s="2" t="s">
        <v>110</v>
      </c>
      <c r="G28" s="2">
        <v>2</v>
      </c>
      <c r="H28" s="2">
        <v>0</v>
      </c>
      <c r="I28" s="1">
        <v>0</v>
      </c>
      <c r="J28" s="3" t="s">
        <v>17</v>
      </c>
      <c r="K28" s="2" t="str">
        <f>J28*3436.86</f>
        <v>0</v>
      </c>
      <c r="L28" s="5"/>
    </row>
    <row r="29" spans="1:12" customHeight="1" ht="105" outlineLevel="4">
      <c r="A29" s="1"/>
      <c r="B29" s="1">
        <v>879357</v>
      </c>
      <c r="C29" s="1" t="s">
        <v>111</v>
      </c>
      <c r="D29" s="1" t="s">
        <v>112</v>
      </c>
      <c r="E29" s="2" t="s">
        <v>113</v>
      </c>
      <c r="F29" s="2" t="s">
        <v>114</v>
      </c>
      <c r="G29" s="2">
        <v>5</v>
      </c>
      <c r="H29" s="2">
        <v>0</v>
      </c>
      <c r="I29" s="1">
        <v>0</v>
      </c>
      <c r="J29" s="3" t="s">
        <v>17</v>
      </c>
      <c r="K29" s="2" t="str">
        <f>J29*3799.95</f>
        <v>0</v>
      </c>
      <c r="L29" s="5"/>
    </row>
    <row r="30" spans="1:12" customHeight="1" ht="105" outlineLevel="4">
      <c r="A30" s="1"/>
      <c r="B30" s="1">
        <v>879358</v>
      </c>
      <c r="C30" s="1" t="s">
        <v>115</v>
      </c>
      <c r="D30" s="1" t="s">
        <v>116</v>
      </c>
      <c r="E30" s="2" t="s">
        <v>117</v>
      </c>
      <c r="F30" s="2" t="s">
        <v>118</v>
      </c>
      <c r="G30" s="2">
        <v>3</v>
      </c>
      <c r="H30" s="2">
        <v>0</v>
      </c>
      <c r="I30" s="1">
        <v>0</v>
      </c>
      <c r="J30" s="3" t="s">
        <v>17</v>
      </c>
      <c r="K30" s="2" t="str">
        <f>J30*4188.03</f>
        <v>0</v>
      </c>
      <c r="L30" s="5"/>
    </row>
    <row r="31" spans="1:12" customHeight="1" ht="105" outlineLevel="4">
      <c r="A31" s="1"/>
      <c r="B31" s="1">
        <v>879359</v>
      </c>
      <c r="C31" s="1" t="s">
        <v>119</v>
      </c>
      <c r="D31" s="1" t="s">
        <v>120</v>
      </c>
      <c r="E31" s="2" t="s">
        <v>121</v>
      </c>
      <c r="F31" s="2" t="s">
        <v>122</v>
      </c>
      <c r="G31" s="2">
        <v>4</v>
      </c>
      <c r="H31" s="2">
        <v>0</v>
      </c>
      <c r="I31" s="1">
        <v>0</v>
      </c>
      <c r="J31" s="3" t="s">
        <v>17</v>
      </c>
      <c r="K31" s="2" t="str">
        <f>J31*4598.16</f>
        <v>0</v>
      </c>
      <c r="L31" s="5"/>
    </row>
    <row r="32" spans="1:12" customHeight="1" ht="105" outlineLevel="4">
      <c r="A32" s="1"/>
      <c r="B32" s="1">
        <v>879360</v>
      </c>
      <c r="C32" s="1" t="s">
        <v>123</v>
      </c>
      <c r="D32" s="1" t="s">
        <v>124</v>
      </c>
      <c r="E32" s="2" t="s">
        <v>125</v>
      </c>
      <c r="F32" s="2" t="s">
        <v>126</v>
      </c>
      <c r="G32" s="2">
        <v>3</v>
      </c>
      <c r="H32" s="2">
        <v>0</v>
      </c>
      <c r="I32" s="1">
        <v>0</v>
      </c>
      <c r="J32" s="3" t="s">
        <v>17</v>
      </c>
      <c r="K32" s="2" t="str">
        <f>J32*5071.50</f>
        <v>0</v>
      </c>
      <c r="L32" s="5"/>
    </row>
    <row r="33" spans="1:12" customHeight="1" ht="105" outlineLevel="4">
      <c r="A33" s="1"/>
      <c r="B33" s="1">
        <v>884590</v>
      </c>
      <c r="C33" s="1" t="s">
        <v>127</v>
      </c>
      <c r="D33" s="1" t="s">
        <v>128</v>
      </c>
      <c r="E33" s="2" t="s">
        <v>129</v>
      </c>
      <c r="F33" s="2" t="s">
        <v>130</v>
      </c>
      <c r="G33" s="2">
        <v>0</v>
      </c>
      <c r="H33" s="2">
        <v>0</v>
      </c>
      <c r="I33" s="1">
        <v>0</v>
      </c>
      <c r="J33" s="3" t="s">
        <v>17</v>
      </c>
      <c r="K33" s="2" t="str">
        <f>J33*4662.84</f>
        <v>0</v>
      </c>
      <c r="L33" s="5"/>
    </row>
    <row r="34" spans="1:12" customHeight="1" ht="105" outlineLevel="4">
      <c r="A34" s="1"/>
      <c r="B34" s="1">
        <v>884591</v>
      </c>
      <c r="C34" s="1" t="s">
        <v>131</v>
      </c>
      <c r="D34" s="1" t="s">
        <v>132</v>
      </c>
      <c r="E34" s="2" t="s">
        <v>133</v>
      </c>
      <c r="F34" s="2" t="s">
        <v>134</v>
      </c>
      <c r="G34" s="2">
        <v>0</v>
      </c>
      <c r="H34" s="2">
        <v>0</v>
      </c>
      <c r="I34" s="1">
        <v>0</v>
      </c>
      <c r="J34" s="3" t="s">
        <v>17</v>
      </c>
      <c r="K34" s="2" t="str">
        <f>J34*4990.65</f>
        <v>0</v>
      </c>
      <c r="L34" s="5"/>
    </row>
    <row r="35" spans="1:12" customHeight="1" ht="105" outlineLevel="4">
      <c r="A35" s="1"/>
      <c r="B35" s="1">
        <v>884592</v>
      </c>
      <c r="C35" s="1" t="s">
        <v>135</v>
      </c>
      <c r="D35" s="1" t="s">
        <v>136</v>
      </c>
      <c r="E35" s="2" t="s">
        <v>137</v>
      </c>
      <c r="F35" s="2" t="s">
        <v>138</v>
      </c>
      <c r="G35" s="2">
        <v>2</v>
      </c>
      <c r="H35" s="2">
        <v>0</v>
      </c>
      <c r="I35" s="1">
        <v>0</v>
      </c>
      <c r="J35" s="3" t="s">
        <v>17</v>
      </c>
      <c r="K35" s="2" t="str">
        <f>J35*4699.59</f>
        <v>0</v>
      </c>
      <c r="L35" s="5"/>
    </row>
    <row r="36" spans="1:12" customHeight="1" ht="105" outlineLevel="4">
      <c r="A36" s="1"/>
      <c r="B36" s="1">
        <v>884593</v>
      </c>
      <c r="C36" s="1" t="s">
        <v>139</v>
      </c>
      <c r="D36" s="1" t="s">
        <v>140</v>
      </c>
      <c r="E36" s="2" t="s">
        <v>141</v>
      </c>
      <c r="F36" s="2" t="s">
        <v>142</v>
      </c>
      <c r="G36" s="2">
        <v>0</v>
      </c>
      <c r="H36" s="2">
        <v>0</v>
      </c>
      <c r="I36" s="1">
        <v>0</v>
      </c>
      <c r="J36" s="3" t="s">
        <v>17</v>
      </c>
      <c r="K36" s="2" t="str">
        <f>J36*4505.55</f>
        <v>0</v>
      </c>
      <c r="L36" s="5"/>
    </row>
    <row r="37" spans="1:12" customHeight="1" ht="105" outlineLevel="4">
      <c r="A37" s="1"/>
      <c r="B37" s="1">
        <v>884594</v>
      </c>
      <c r="C37" s="1" t="s">
        <v>143</v>
      </c>
      <c r="D37" s="1" t="s">
        <v>144</v>
      </c>
      <c r="E37" s="2" t="s">
        <v>145</v>
      </c>
      <c r="F37" s="2" t="s">
        <v>146</v>
      </c>
      <c r="G37" s="2">
        <v>0</v>
      </c>
      <c r="H37" s="2">
        <v>0</v>
      </c>
      <c r="I37" s="1">
        <v>0</v>
      </c>
      <c r="J37" s="3" t="s">
        <v>17</v>
      </c>
      <c r="K37" s="2" t="str">
        <f>J37*5740.35</f>
        <v>0</v>
      </c>
      <c r="L37" s="5"/>
    </row>
    <row r="38" spans="1:12" customHeight="1" ht="105" outlineLevel="4">
      <c r="A38" s="1"/>
      <c r="B38" s="1">
        <v>884595</v>
      </c>
      <c r="C38" s="1" t="s">
        <v>147</v>
      </c>
      <c r="D38" s="1" t="s">
        <v>148</v>
      </c>
      <c r="E38" s="2" t="s">
        <v>149</v>
      </c>
      <c r="F38" s="2" t="s">
        <v>150</v>
      </c>
      <c r="G38" s="2">
        <v>0</v>
      </c>
      <c r="H38" s="2">
        <v>0</v>
      </c>
      <c r="I38" s="1">
        <v>0</v>
      </c>
      <c r="J38" s="3" t="s">
        <v>17</v>
      </c>
      <c r="K38" s="2" t="str">
        <f>J38*6318.06</f>
        <v>0</v>
      </c>
      <c r="L38" s="5"/>
    </row>
    <row r="39" spans="1:12" customHeight="1" ht="105" outlineLevel="4">
      <c r="A39" s="1"/>
      <c r="B39" s="1">
        <v>884596</v>
      </c>
      <c r="C39" s="1" t="s">
        <v>151</v>
      </c>
      <c r="D39" s="1" t="s">
        <v>152</v>
      </c>
      <c r="E39" s="2" t="s">
        <v>153</v>
      </c>
      <c r="F39" s="2" t="s">
        <v>154</v>
      </c>
      <c r="G39" s="2">
        <v>0</v>
      </c>
      <c r="H39" s="2">
        <v>0</v>
      </c>
      <c r="I39" s="1">
        <v>0</v>
      </c>
      <c r="J39" s="3" t="s">
        <v>17</v>
      </c>
      <c r="K39" s="2" t="str">
        <f>J39*7180.95</f>
        <v>0</v>
      </c>
      <c r="L39" s="5"/>
    </row>
    <row r="40" spans="1:12" customHeight="1" ht="105" outlineLevel="4">
      <c r="A40" s="1"/>
      <c r="B40" s="1">
        <v>880060</v>
      </c>
      <c r="C40" s="1" t="s">
        <v>155</v>
      </c>
      <c r="D40" s="1" t="s">
        <v>156</v>
      </c>
      <c r="E40" s="2" t="s">
        <v>157</v>
      </c>
      <c r="F40" s="2" t="s">
        <v>158</v>
      </c>
      <c r="G40" s="2">
        <v>0</v>
      </c>
      <c r="H40" s="2">
        <v>0</v>
      </c>
      <c r="I40" s="1">
        <v>0</v>
      </c>
      <c r="J40" s="3" t="s">
        <v>17</v>
      </c>
      <c r="K40" s="2" t="str">
        <f>J40*5211.15</f>
        <v>0</v>
      </c>
      <c r="L40" s="5"/>
    </row>
    <row r="41" spans="1:12" customHeight="1" ht="105" outlineLevel="4">
      <c r="A41" s="1"/>
      <c r="B41" s="1">
        <v>884616</v>
      </c>
      <c r="C41" s="1" t="s">
        <v>159</v>
      </c>
      <c r="D41" s="1" t="s">
        <v>160</v>
      </c>
      <c r="E41" s="2" t="s">
        <v>161</v>
      </c>
      <c r="F41" s="2" t="s">
        <v>162</v>
      </c>
      <c r="G41" s="2">
        <v>0</v>
      </c>
      <c r="H41" s="2">
        <v>0</v>
      </c>
      <c r="I41" s="1">
        <v>0</v>
      </c>
      <c r="J41" s="3" t="s">
        <v>17</v>
      </c>
      <c r="K41" s="2" t="str">
        <f>J41*4576.11</f>
        <v>0</v>
      </c>
      <c r="L41" s="5"/>
    </row>
    <row r="42" spans="1:12" customHeight="1" ht="105" outlineLevel="4">
      <c r="A42" s="1"/>
      <c r="B42" s="1">
        <v>884617</v>
      </c>
      <c r="C42" s="1" t="s">
        <v>163</v>
      </c>
      <c r="D42" s="1" t="s">
        <v>164</v>
      </c>
      <c r="E42" s="2" t="s">
        <v>165</v>
      </c>
      <c r="F42" s="2" t="s">
        <v>166</v>
      </c>
      <c r="G42" s="2">
        <v>0</v>
      </c>
      <c r="H42" s="2">
        <v>0</v>
      </c>
      <c r="I42" s="1">
        <v>0</v>
      </c>
      <c r="J42" s="3" t="s">
        <v>17</v>
      </c>
      <c r="K42" s="2" t="str">
        <f>J42*4898.04</f>
        <v>0</v>
      </c>
      <c r="L42" s="5"/>
    </row>
    <row r="43" spans="1:12" customHeight="1" ht="105" outlineLevel="4">
      <c r="A43" s="1"/>
      <c r="B43" s="1">
        <v>884618</v>
      </c>
      <c r="C43" s="1" t="s">
        <v>167</v>
      </c>
      <c r="D43" s="1" t="s">
        <v>168</v>
      </c>
      <c r="E43" s="2" t="s">
        <v>169</v>
      </c>
      <c r="F43" s="2" t="s">
        <v>170</v>
      </c>
      <c r="G43" s="2">
        <v>1</v>
      </c>
      <c r="H43" s="2">
        <v>0</v>
      </c>
      <c r="I43" s="1">
        <v>0</v>
      </c>
      <c r="J43" s="3" t="s">
        <v>17</v>
      </c>
      <c r="K43" s="2" t="str">
        <f>J43*3883.74</f>
        <v>0</v>
      </c>
      <c r="L43" s="5"/>
    </row>
    <row r="44" spans="1:12" customHeight="1" ht="105" outlineLevel="4">
      <c r="A44" s="1"/>
      <c r="B44" s="1">
        <v>884619</v>
      </c>
      <c r="C44" s="1" t="s">
        <v>171</v>
      </c>
      <c r="D44" s="1" t="s">
        <v>172</v>
      </c>
      <c r="E44" s="2" t="s">
        <v>173</v>
      </c>
      <c r="F44" s="2" t="s">
        <v>174</v>
      </c>
      <c r="G44" s="2">
        <v>0</v>
      </c>
      <c r="H44" s="2">
        <v>0</v>
      </c>
      <c r="I44" s="1">
        <v>0</v>
      </c>
      <c r="J44" s="3" t="s">
        <v>17</v>
      </c>
      <c r="K44" s="2" t="str">
        <f>J44*4299.75</f>
        <v>0</v>
      </c>
      <c r="L44" s="5"/>
    </row>
    <row r="45" spans="1:12" customHeight="1" ht="105" outlineLevel="4">
      <c r="A45" s="1"/>
      <c r="B45" s="1">
        <v>884620</v>
      </c>
      <c r="C45" s="1" t="s">
        <v>175</v>
      </c>
      <c r="D45" s="1" t="s">
        <v>176</v>
      </c>
      <c r="E45" s="2" t="s">
        <v>177</v>
      </c>
      <c r="F45" s="2" t="s">
        <v>178</v>
      </c>
      <c r="G45" s="2">
        <v>0</v>
      </c>
      <c r="H45" s="2">
        <v>0</v>
      </c>
      <c r="I45" s="1">
        <v>0</v>
      </c>
      <c r="J45" s="3" t="s">
        <v>17</v>
      </c>
      <c r="K45" s="2" t="str">
        <f>J45*5525.73</f>
        <v>0</v>
      </c>
      <c r="L45" s="5"/>
    </row>
    <row r="46" spans="1:12" customHeight="1" ht="105" outlineLevel="4">
      <c r="A46" s="1"/>
      <c r="B46" s="1">
        <v>884621</v>
      </c>
      <c r="C46" s="1" t="s">
        <v>179</v>
      </c>
      <c r="D46" s="1" t="s">
        <v>180</v>
      </c>
      <c r="E46" s="2" t="s">
        <v>181</v>
      </c>
      <c r="F46" s="2" t="s">
        <v>182</v>
      </c>
      <c r="G46" s="2">
        <v>0</v>
      </c>
      <c r="H46" s="2">
        <v>0</v>
      </c>
      <c r="I46" s="1">
        <v>0</v>
      </c>
      <c r="J46" s="3" t="s">
        <v>17</v>
      </c>
      <c r="K46" s="2" t="str">
        <f>J46*5167.05</f>
        <v>0</v>
      </c>
      <c r="L46" s="5"/>
    </row>
    <row r="47" spans="1:12" customHeight="1" ht="105" outlineLevel="4">
      <c r="A47" s="1"/>
      <c r="B47" s="1">
        <v>884622</v>
      </c>
      <c r="C47" s="1" t="s">
        <v>183</v>
      </c>
      <c r="D47" s="1" t="s">
        <v>184</v>
      </c>
      <c r="E47" s="2" t="s">
        <v>185</v>
      </c>
      <c r="F47" s="2" t="s">
        <v>186</v>
      </c>
      <c r="G47" s="2">
        <v>0</v>
      </c>
      <c r="H47" s="2">
        <v>0</v>
      </c>
      <c r="I47" s="1">
        <v>0</v>
      </c>
      <c r="J47" s="3" t="s">
        <v>17</v>
      </c>
      <c r="K47" s="2" t="str">
        <f>J47*5656.56</f>
        <v>0</v>
      </c>
      <c r="L47" s="5"/>
    </row>
    <row r="48" spans="1:12" customHeight="1" ht="105" outlineLevel="4">
      <c r="A48" s="1"/>
      <c r="B48" s="1">
        <v>884674</v>
      </c>
      <c r="C48" s="1" t="s">
        <v>187</v>
      </c>
      <c r="D48" s="1" t="s">
        <v>188</v>
      </c>
      <c r="E48" s="2" t="s">
        <v>189</v>
      </c>
      <c r="F48" s="2" t="s">
        <v>190</v>
      </c>
      <c r="G48" s="2">
        <v>4</v>
      </c>
      <c r="H48" s="2">
        <v>0</v>
      </c>
      <c r="I48" s="1">
        <v>0</v>
      </c>
      <c r="J48" s="3" t="s">
        <v>17</v>
      </c>
      <c r="K48" s="2" t="str">
        <f>J48*2066.82</f>
        <v>0</v>
      </c>
      <c r="L48" s="5"/>
    </row>
    <row r="49" spans="1:12" customHeight="1" ht="105" outlineLevel="4">
      <c r="A49" s="1"/>
      <c r="B49" s="1">
        <v>884675</v>
      </c>
      <c r="C49" s="1" t="s">
        <v>191</v>
      </c>
      <c r="D49" s="1" t="s">
        <v>192</v>
      </c>
      <c r="E49" s="2" t="s">
        <v>193</v>
      </c>
      <c r="F49" s="2" t="s">
        <v>194</v>
      </c>
      <c r="G49" s="2">
        <v>3</v>
      </c>
      <c r="H49" s="2">
        <v>0</v>
      </c>
      <c r="I49" s="1">
        <v>0</v>
      </c>
      <c r="J49" s="3" t="s">
        <v>17</v>
      </c>
      <c r="K49" s="2" t="str">
        <f>J49*2293.20</f>
        <v>0</v>
      </c>
      <c r="L49" s="5"/>
    </row>
    <row r="50" spans="1:12" customHeight="1" ht="105" outlineLevel="4">
      <c r="A50" s="1"/>
      <c r="B50" s="1">
        <v>884676</v>
      </c>
      <c r="C50" s="1" t="s">
        <v>195</v>
      </c>
      <c r="D50" s="1" t="s">
        <v>196</v>
      </c>
      <c r="E50" s="2" t="s">
        <v>197</v>
      </c>
      <c r="F50" s="2" t="s">
        <v>198</v>
      </c>
      <c r="G50" s="2">
        <v>4</v>
      </c>
      <c r="H50" s="2">
        <v>0</v>
      </c>
      <c r="I50" s="1">
        <v>0</v>
      </c>
      <c r="J50" s="3" t="s">
        <v>17</v>
      </c>
      <c r="K50" s="2" t="str">
        <f>J50*2475.48</f>
        <v>0</v>
      </c>
      <c r="L50" s="5"/>
    </row>
    <row r="51" spans="1:12" customHeight="1" ht="105" outlineLevel="4">
      <c r="A51" s="1"/>
      <c r="B51" s="1">
        <v>884677</v>
      </c>
      <c r="C51" s="1" t="s">
        <v>199</v>
      </c>
      <c r="D51" s="1" t="s">
        <v>200</v>
      </c>
      <c r="E51" s="2" t="s">
        <v>201</v>
      </c>
      <c r="F51" s="2" t="s">
        <v>202</v>
      </c>
      <c r="G51" s="2">
        <v>3</v>
      </c>
      <c r="H51" s="2">
        <v>0</v>
      </c>
      <c r="I51" s="1">
        <v>0</v>
      </c>
      <c r="J51" s="3" t="s">
        <v>17</v>
      </c>
      <c r="K51" s="2" t="str">
        <f>J51*2670.99</f>
        <v>0</v>
      </c>
      <c r="L51" s="5"/>
    </row>
    <row r="52" spans="1:12" customHeight="1" ht="105" outlineLevel="4">
      <c r="A52" s="1"/>
      <c r="B52" s="1">
        <v>884678</v>
      </c>
      <c r="C52" s="1" t="s">
        <v>203</v>
      </c>
      <c r="D52" s="1" t="s">
        <v>204</v>
      </c>
      <c r="E52" s="2" t="s">
        <v>205</v>
      </c>
      <c r="F52" s="2" t="s">
        <v>206</v>
      </c>
      <c r="G52" s="2">
        <v>0</v>
      </c>
      <c r="H52" s="2">
        <v>0</v>
      </c>
      <c r="I52" s="1">
        <v>0</v>
      </c>
      <c r="J52" s="3" t="s">
        <v>17</v>
      </c>
      <c r="K52" s="2" t="str">
        <f>J52*2665.11</f>
        <v>0</v>
      </c>
      <c r="L52" s="5"/>
    </row>
    <row r="53" spans="1:12" customHeight="1" ht="105" outlineLevel="4">
      <c r="A53" s="1"/>
      <c r="B53" s="1">
        <v>884679</v>
      </c>
      <c r="C53" s="1" t="s">
        <v>207</v>
      </c>
      <c r="D53" s="1" t="s">
        <v>208</v>
      </c>
      <c r="E53" s="2" t="s">
        <v>209</v>
      </c>
      <c r="F53" s="2" t="s">
        <v>210</v>
      </c>
      <c r="G53" s="2">
        <v>0</v>
      </c>
      <c r="H53" s="2">
        <v>0</v>
      </c>
      <c r="I53" s="1">
        <v>0</v>
      </c>
      <c r="J53" s="3" t="s">
        <v>17</v>
      </c>
      <c r="K53" s="2" t="str">
        <f>J53*2894.43</f>
        <v>0</v>
      </c>
      <c r="L53" s="5"/>
    </row>
    <row r="54" spans="1:12" customHeight="1" ht="105" outlineLevel="4">
      <c r="A54" s="1"/>
      <c r="B54" s="1">
        <v>884680</v>
      </c>
      <c r="C54" s="1" t="s">
        <v>211</v>
      </c>
      <c r="D54" s="1" t="s">
        <v>212</v>
      </c>
      <c r="E54" s="2" t="s">
        <v>213</v>
      </c>
      <c r="F54" s="2" t="s">
        <v>214</v>
      </c>
      <c r="G54" s="2">
        <v>0</v>
      </c>
      <c r="H54" s="2">
        <v>0</v>
      </c>
      <c r="I54" s="1">
        <v>0</v>
      </c>
      <c r="J54" s="3" t="s">
        <v>17</v>
      </c>
      <c r="K54" s="2" t="str">
        <f>J54*3231.06</f>
        <v>0</v>
      </c>
      <c r="L54" s="5"/>
    </row>
    <row r="55" spans="1:12" customHeight="1" ht="105" outlineLevel="4">
      <c r="A55" s="1"/>
      <c r="B55" s="1">
        <v>884681</v>
      </c>
      <c r="C55" s="1" t="s">
        <v>215</v>
      </c>
      <c r="D55" s="1" t="s">
        <v>216</v>
      </c>
      <c r="E55" s="2" t="s">
        <v>217</v>
      </c>
      <c r="F55" s="2" t="s">
        <v>218</v>
      </c>
      <c r="G55" s="2">
        <v>0</v>
      </c>
      <c r="H55" s="2">
        <v>0</v>
      </c>
      <c r="I55" s="1">
        <v>0</v>
      </c>
      <c r="J55" s="3" t="s">
        <v>17</v>
      </c>
      <c r="K55" s="2" t="str">
        <f>J55*3619.14</f>
        <v>0</v>
      </c>
      <c r="L55" s="5"/>
    </row>
    <row r="56" spans="1:12" customHeight="1" ht="105" outlineLevel="4">
      <c r="A56" s="1"/>
      <c r="B56" s="1">
        <v>884682</v>
      </c>
      <c r="C56" s="1" t="s">
        <v>219</v>
      </c>
      <c r="D56" s="1" t="s">
        <v>220</v>
      </c>
      <c r="E56" s="2" t="s">
        <v>221</v>
      </c>
      <c r="F56" s="2" t="s">
        <v>222</v>
      </c>
      <c r="G56" s="2">
        <v>4</v>
      </c>
      <c r="H56" s="2">
        <v>0</v>
      </c>
      <c r="I56" s="1">
        <v>0</v>
      </c>
      <c r="J56" s="3" t="s">
        <v>17</v>
      </c>
      <c r="K56" s="2" t="str">
        <f>J56*3226.65</f>
        <v>0</v>
      </c>
      <c r="L56" s="5"/>
    </row>
    <row r="57" spans="1:12" customHeight="1" ht="105" outlineLevel="4">
      <c r="A57" s="1"/>
      <c r="B57" s="1">
        <v>884683</v>
      </c>
      <c r="C57" s="1" t="s">
        <v>223</v>
      </c>
      <c r="D57" s="1" t="s">
        <v>224</v>
      </c>
      <c r="E57" s="2" t="s">
        <v>225</v>
      </c>
      <c r="F57" s="2" t="s">
        <v>226</v>
      </c>
      <c r="G57" s="2">
        <v>2</v>
      </c>
      <c r="H57" s="2">
        <v>0</v>
      </c>
      <c r="I57" s="1">
        <v>0</v>
      </c>
      <c r="J57" s="3" t="s">
        <v>17</v>
      </c>
      <c r="K57" s="2" t="str">
        <f>J57*3666.18</f>
        <v>0</v>
      </c>
      <c r="L57" s="5"/>
    </row>
    <row r="58" spans="1:12" customHeight="1" ht="105" outlineLevel="4">
      <c r="A58" s="1"/>
      <c r="B58" s="1">
        <v>884684</v>
      </c>
      <c r="C58" s="1" t="s">
        <v>227</v>
      </c>
      <c r="D58" s="1" t="s">
        <v>228</v>
      </c>
      <c r="E58" s="2" t="s">
        <v>229</v>
      </c>
      <c r="F58" s="2" t="s">
        <v>230</v>
      </c>
      <c r="G58" s="2">
        <v>2</v>
      </c>
      <c r="H58" s="2">
        <v>0</v>
      </c>
      <c r="I58" s="1">
        <v>0</v>
      </c>
      <c r="J58" s="3" t="s">
        <v>17</v>
      </c>
      <c r="K58" s="2" t="str">
        <f>J58*4080.72</f>
        <v>0</v>
      </c>
      <c r="L58" s="5"/>
    </row>
    <row r="59" spans="1:12" customHeight="1" ht="105" outlineLevel="4">
      <c r="A59" s="1"/>
      <c r="B59" s="1">
        <v>884685</v>
      </c>
      <c r="C59" s="1" t="s">
        <v>231</v>
      </c>
      <c r="D59" s="1" t="s">
        <v>232</v>
      </c>
      <c r="E59" s="2" t="s">
        <v>233</v>
      </c>
      <c r="F59" s="2" t="s">
        <v>234</v>
      </c>
      <c r="G59" s="2">
        <v>2</v>
      </c>
      <c r="H59" s="2">
        <v>0</v>
      </c>
      <c r="I59" s="1">
        <v>0</v>
      </c>
      <c r="J59" s="3" t="s">
        <v>17</v>
      </c>
      <c r="K59" s="2" t="str">
        <f>J59*4496.73</f>
        <v>0</v>
      </c>
      <c r="L59" s="5"/>
    </row>
    <row r="60" spans="1:12" customHeight="1" ht="105" outlineLevel="4">
      <c r="A60" s="1"/>
      <c r="B60" s="1">
        <v>884686</v>
      </c>
      <c r="C60" s="1" t="s">
        <v>235</v>
      </c>
      <c r="D60" s="1" t="s">
        <v>236</v>
      </c>
      <c r="E60" s="2" t="s">
        <v>237</v>
      </c>
      <c r="F60" s="2" t="s">
        <v>106</v>
      </c>
      <c r="G60" s="2">
        <v>2</v>
      </c>
      <c r="H60" s="2">
        <v>0</v>
      </c>
      <c r="I60" s="1">
        <v>0</v>
      </c>
      <c r="J60" s="3" t="s">
        <v>17</v>
      </c>
      <c r="K60" s="2" t="str">
        <f>J60*3031.14</f>
        <v>0</v>
      </c>
      <c r="L60" s="5"/>
    </row>
    <row r="61" spans="1:12" customHeight="1" ht="105" outlineLevel="4">
      <c r="A61" s="1"/>
      <c r="B61" s="1">
        <v>884687</v>
      </c>
      <c r="C61" s="1" t="s">
        <v>238</v>
      </c>
      <c r="D61" s="1" t="s">
        <v>239</v>
      </c>
      <c r="E61" s="2" t="s">
        <v>240</v>
      </c>
      <c r="F61" s="2" t="s">
        <v>21</v>
      </c>
      <c r="G61" s="2">
        <v>2</v>
      </c>
      <c r="H61" s="2">
        <v>0</v>
      </c>
      <c r="I61" s="1">
        <v>0</v>
      </c>
      <c r="J61" s="3" t="s">
        <v>17</v>
      </c>
      <c r="K61" s="2" t="str">
        <f>J61*3441.27</f>
        <v>0</v>
      </c>
      <c r="L61" s="5"/>
    </row>
    <row r="62" spans="1:12" customHeight="1" ht="105" outlineLevel="4">
      <c r="A62" s="1"/>
      <c r="B62" s="1">
        <v>884688</v>
      </c>
      <c r="C62" s="1" t="s">
        <v>241</v>
      </c>
      <c r="D62" s="1" t="s">
        <v>242</v>
      </c>
      <c r="E62" s="2" t="s">
        <v>243</v>
      </c>
      <c r="F62" s="2" t="s">
        <v>244</v>
      </c>
      <c r="G62" s="2">
        <v>2</v>
      </c>
      <c r="H62" s="2">
        <v>0</v>
      </c>
      <c r="I62" s="1">
        <v>0</v>
      </c>
      <c r="J62" s="3" t="s">
        <v>17</v>
      </c>
      <c r="K62" s="2" t="str">
        <f>J62*3813.18</f>
        <v>0</v>
      </c>
      <c r="L62" s="5"/>
    </row>
    <row r="63" spans="1:12" customHeight="1" ht="105" outlineLevel="4">
      <c r="A63" s="1"/>
      <c r="B63" s="1">
        <v>884689</v>
      </c>
      <c r="C63" s="1" t="s">
        <v>245</v>
      </c>
      <c r="D63" s="1" t="s">
        <v>246</v>
      </c>
      <c r="E63" s="2" t="s">
        <v>247</v>
      </c>
      <c r="F63" s="2" t="s">
        <v>248</v>
      </c>
      <c r="G63" s="2">
        <v>2</v>
      </c>
      <c r="H63" s="2">
        <v>0</v>
      </c>
      <c r="I63" s="1">
        <v>0</v>
      </c>
      <c r="J63" s="3" t="s">
        <v>17</v>
      </c>
      <c r="K63" s="2" t="str">
        <f>J63*4193.91</f>
        <v>0</v>
      </c>
      <c r="L6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2026-06-19T08:26:55+03:00</dcterms:created>
  <dcterms:modified xsi:type="dcterms:W3CDTF">2026-06-19T08:26:55+03:00</dcterms:modified>
  <dc:title>Untitled Spreadsheet</dc:title>
  <dc:description/>
  <dc:subject/>
  <cp:keywords/>
  <cp:category/>
</cp:coreProperties>
</file>