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<sst xmlns="http://schemas.openxmlformats.org/spreadsheetml/2006/main" uniqueCount="195">
  <si>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</si>
  <si>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</si>
  <si>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</si>
  <si>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</si>
  <si>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</si>
  <si>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</si>
  <si>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</si>
  <si>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</si>
  <si>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</si>
  <si>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</si>
  <si>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</si>
  <si>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Автоматика для теплого пола</t>
  </si>
  <si>
    <t>Сервоприводы</t>
  </si>
  <si>
    <t>OTM-110668</t>
  </si>
  <si>
    <t>Сервопривод  для теплого пола 01A (60шт)</t>
  </si>
  <si>
    <t>513.00 руб.</t>
  </si>
  <si>
    <t>&gt;25</t>
  </si>
  <si>
    <t>шт</t>
  </si>
  <si>
    <t>STP-410003</t>
  </si>
  <si>
    <t>VR1114</t>
  </si>
  <si>
    <t>Сервопривод нормально закрытый (220В) (100шт)</t>
  </si>
  <si>
    <t>757.05 руб.</t>
  </si>
  <si>
    <t>STP-410027</t>
  </si>
  <si>
    <t>VR1122</t>
  </si>
  <si>
    <t>Сервопривод термоэлектрический норм закр 220В VR (1/100шт)</t>
  </si>
  <si>
    <t>661.50 руб.</t>
  </si>
  <si>
    <t>STP-410028</t>
  </si>
  <si>
    <t>VR1123</t>
  </si>
  <si>
    <t>Сервопривод термоэлектрический норм закр 220В VR диагностируемый  (1/100шт)</t>
  </si>
  <si>
    <t>864.36 руб.</t>
  </si>
  <si>
    <t>STP-410033</t>
  </si>
  <si>
    <t>VR1124</t>
  </si>
  <si>
    <t>Сервопривод термоэлектрический нормально открытый  ViEiR  (100/1шт)</t>
  </si>
  <si>
    <t>VER-000130</t>
  </si>
  <si>
    <t>VR1128</t>
  </si>
  <si>
    <t>Сервопривод термоэлектрический норм. закр 220В для термостатических клапанов ЧЕРНЫЙ ViEiR (100/1шт)</t>
  </si>
  <si>
    <t>660.03 руб.</t>
  </si>
  <si>
    <t>VER-000791</t>
  </si>
  <si>
    <t>VR1135</t>
  </si>
  <si>
    <t>Сервопривод термоэлектрический нормально закрытый, диагностируемый (200/1шт)</t>
  </si>
  <si>
    <t>851.13 руб.</t>
  </si>
  <si>
    <t>VLC-812003</t>
  </si>
  <si>
    <t>VT.TE3040.0.220</t>
  </si>
  <si>
    <t>Электротерм-ий серв-од, питание 220 В (норм. ЗАКР.)     (100шт)</t>
  </si>
  <si>
    <t>5 720.00 руб.</t>
  </si>
  <si>
    <t>VLC-812004</t>
  </si>
  <si>
    <t>VT.TE3041.0.024</t>
  </si>
  <si>
    <t>Электротерм-ий серв-од, питание 24 В (норм. ЗАКР.)   (70шт)</t>
  </si>
  <si>
    <t>5 905.00 руб.</t>
  </si>
  <si>
    <t>VLC-812005</t>
  </si>
  <si>
    <t>VT.TE3040.A.220</t>
  </si>
  <si>
    <t>Электротерм-ий серв-вод, питание 220 В, (норм.ОТКР.)    (70шт)</t>
  </si>
  <si>
    <t>5 864.00 руб.</t>
  </si>
  <si>
    <t>VLC-812006</t>
  </si>
  <si>
    <t>VT.TE3041.A.024</t>
  </si>
  <si>
    <t>Электротерм-ий серв-вод, питание 24 В, (норм. ОТКР.)    (70шт)</t>
  </si>
  <si>
    <t>6 192.00 руб.</t>
  </si>
  <si>
    <t>VLC-813007</t>
  </si>
  <si>
    <t>VT.TE3061.0.024</t>
  </si>
  <si>
    <t>Электротермический аналоговый сервопривод, питание 24 В, упр.напр. 0-10 В</t>
  </si>
  <si>
    <t>0.00 руб.</t>
  </si>
  <si>
    <t>VLC-900411</t>
  </si>
  <si>
    <t>VT.TE3043.0.220</t>
  </si>
  <si>
    <t>Электротермический двухпозиционный сервопривод, норм. ЗАКР., питание 220 В (м)</t>
  </si>
  <si>
    <t>2 016.00 руб.</t>
  </si>
  <si>
    <t>&gt;1000</t>
  </si>
  <si>
    <t>VLC-900412</t>
  </si>
  <si>
    <t>VT.TE3043.0.024</t>
  </si>
  <si>
    <t>Электротермический двухпозиционный сервопривод, норм. ЗАКР., питание 24 В (м)</t>
  </si>
  <si>
    <t>&gt;100</t>
  </si>
  <si>
    <t>VLC-900413</t>
  </si>
  <si>
    <t>VT.TE3043.A.220</t>
  </si>
  <si>
    <t>Электротермический двухпозиционный сервопривод, норм. ОТКР., питание 220 В (м)</t>
  </si>
  <si>
    <t>2 117.00 руб.</t>
  </si>
  <si>
    <t>VLC-900414</t>
  </si>
  <si>
    <t>VT.TE3043.A.024</t>
  </si>
  <si>
    <t>Электротермический двухпозиционный сервопривод, норм. ОТКР., питание 24 В (м)</t>
  </si>
  <si>
    <t>Термостаты</t>
  </si>
  <si>
    <t>OTM-110667</t>
  </si>
  <si>
    <t>Программируемый терморегулятор 04 (30шт)</t>
  </si>
  <si>
    <t>807.12 руб.</t>
  </si>
  <si>
    <t>STP-410001</t>
  </si>
  <si>
    <t>VR295</t>
  </si>
  <si>
    <t>Термостат комнатный с датчиком температуры пола (220в) (1/100шт)</t>
  </si>
  <si>
    <t>787.92 руб.</t>
  </si>
  <si>
    <t>STP-410002</t>
  </si>
  <si>
    <t>VR296</t>
  </si>
  <si>
    <t>Хронотермостат программируемый комнатный с датчиком температуры пола (220В) (1/100шт)</t>
  </si>
  <si>
    <t>1 478.82 руб.</t>
  </si>
  <si>
    <t>STP-410017</t>
  </si>
  <si>
    <t>VR405</t>
  </si>
  <si>
    <t>Хронотермостат программируемый комнатный без датч темп пола (220В) (1/100шт)</t>
  </si>
  <si>
    <t>1 440.60 руб.</t>
  </si>
  <si>
    <t>&gt;10</t>
  </si>
  <si>
    <t>STP-410018</t>
  </si>
  <si>
    <t>VR406</t>
  </si>
  <si>
    <t>Хронотермостат сенсорный программируемый комнатный без датч темп  пола (220В) (1/100шт)</t>
  </si>
  <si>
    <t>1 903.65 руб.</t>
  </si>
  <si>
    <t>STP-410019</t>
  </si>
  <si>
    <t>VR407</t>
  </si>
  <si>
    <t>Хронотермостат сенсорный программируемый комнатный  (220В) (1/100шт)</t>
  </si>
  <si>
    <t>2 347.59 руб.</t>
  </si>
  <si>
    <t>STP-410034</t>
  </si>
  <si>
    <t>VR410</t>
  </si>
  <si>
    <t>Термостат электронный комнатный безпроводной "ViEiR" (30/1шт)</t>
  </si>
  <si>
    <t>4 521.72 руб.</t>
  </si>
  <si>
    <t>VER-000538</t>
  </si>
  <si>
    <t>VR405-D</t>
  </si>
  <si>
    <t>Термостат комнатный , латунный матовый  "ViEiR" (100/1шт)</t>
  </si>
  <si>
    <t>1 547.91 руб.</t>
  </si>
  <si>
    <t>VER-000539</t>
  </si>
  <si>
    <t>VR406-C</t>
  </si>
  <si>
    <t>Термостат комнатный , черный  "ViEiR" (100/1шт)</t>
  </si>
  <si>
    <t>2 418.15 руб.</t>
  </si>
  <si>
    <t>VER-000932</t>
  </si>
  <si>
    <t>VR407WI-FI</t>
  </si>
  <si>
    <t>Термостат электронный комнатный с WI-FI для газового котла (100/1шт)</t>
  </si>
  <si>
    <t>3 045.84 руб.</t>
  </si>
  <si>
    <t>VER-000933</t>
  </si>
  <si>
    <t>VR406WI-FI</t>
  </si>
  <si>
    <t>Термостат электронный комнатный с WI-FI (100/1шт)</t>
  </si>
  <si>
    <t>2 962.05 руб.</t>
  </si>
  <si>
    <t>VER-001331</t>
  </si>
  <si>
    <t>VR426WI-FI</t>
  </si>
  <si>
    <t>Термостат электронный комнатный, двухконтурный с WI-FI (60/1шт)</t>
  </si>
  <si>
    <t>3 278.10 руб.</t>
  </si>
  <si>
    <t>VER-001763</t>
  </si>
  <si>
    <t>VR416WI-FI</t>
  </si>
  <si>
    <t>VLC-812021</t>
  </si>
  <si>
    <t>VT.AC701.0.0</t>
  </si>
  <si>
    <t>Электронный комнатный термостат накладной  (30шт)</t>
  </si>
  <si>
    <t>6 556.00 руб.</t>
  </si>
  <si>
    <t>VLC-812022</t>
  </si>
  <si>
    <t>VT.AC707.0.0</t>
  </si>
  <si>
    <t>Хронотермостат электронный комнатный БЕСПРОВОДНОЙ накладной (питание от батареек) (12шт)</t>
  </si>
  <si>
    <t>8 174.00 руб.</t>
  </si>
  <si>
    <t>VLC-812023</t>
  </si>
  <si>
    <t>VT.AC709.0.0</t>
  </si>
  <si>
    <t>Хронотермостат электр. комнатный с датчиком температуры пола (НЗ и НО сервоприводы, 24-220В)  (16шт)</t>
  </si>
  <si>
    <t>3 318.00 руб.</t>
  </si>
  <si>
    <t>VLC-812024</t>
  </si>
  <si>
    <t>VT.AC710.0.0</t>
  </si>
  <si>
    <t>Хронотермостат электронный накладной с питанием от батареек (20шт)</t>
  </si>
  <si>
    <t>12 773.00 руб.</t>
  </si>
  <si>
    <t>VLC-812025</t>
  </si>
  <si>
    <t>VT.AC711.0.0</t>
  </si>
  <si>
    <t>Хронотермостат электронный комнатный ДВУХКОНТУРНЫЙ</t>
  </si>
  <si>
    <t>4 908.00 руб.</t>
  </si>
  <si>
    <t>VLC-900419</t>
  </si>
  <si>
    <t>VT.AC713.0.0</t>
  </si>
  <si>
    <t>Хронотермостат электронный комнатный ДВУХКОНТУРНЫЙ с Wi-Fi</t>
  </si>
  <si>
    <t>7 422.00 руб.</t>
  </si>
  <si>
    <t>&gt;50</t>
  </si>
  <si>
    <t>VLC-900906</t>
  </si>
  <si>
    <t>VT.AC801.0.0</t>
  </si>
  <si>
    <t>Термостат комнатный</t>
  </si>
  <si>
    <t>6 100.00 руб.</t>
  </si>
  <si>
    <t>VLC-901054</t>
  </si>
  <si>
    <t>VT.AC634.1.0</t>
  </si>
  <si>
    <t>Хронотермостат электронный комнатный ДВУХКОНТУРНЫЙ (нов)</t>
  </si>
  <si>
    <t>3 528.00 руб.</t>
  </si>
  <si>
    <t>VLC-901093</t>
  </si>
  <si>
    <t>VT.AC608.B.0</t>
  </si>
  <si>
    <t>Комнатный WIFI-хронотермостат  для электрического теплого пола (черный)</t>
  </si>
  <si>
    <t>3 775.00 руб.</t>
  </si>
  <si>
    <t>VLC-901094</t>
  </si>
  <si>
    <t>VT.AC608.W.0</t>
  </si>
  <si>
    <t>Комнатный WIFI-хронотермостат  для электрического теплого пола (белый)</t>
  </si>
  <si>
    <t>VLC-901095</t>
  </si>
  <si>
    <t>VT.AC613.B.0</t>
  </si>
  <si>
    <t>Комнатный WIFI-хронотермостат с цветным дисплеем для электрического теплого пола, черный</t>
  </si>
  <si>
    <t>6 300.00 руб.</t>
  </si>
  <si>
    <t>VLC-901096</t>
  </si>
  <si>
    <t>VT.AC613.W.0</t>
  </si>
  <si>
    <t>Комнатный WIFI-хронотермостат с цветным дисплеем для электрического теплого пола, белый</t>
  </si>
  <si>
    <t>VLC-901097</t>
  </si>
  <si>
    <t>VT.AC634.B.0</t>
  </si>
  <si>
    <t>Хронотермостат электронный комнатный, двухконтурный, черный</t>
  </si>
  <si>
    <t>3 175.00 руб.</t>
  </si>
  <si>
    <t>VLC-901098</t>
  </si>
  <si>
    <t>VT.AC709.B.0</t>
  </si>
  <si>
    <t>Хронотермостат электронный комнатный с датчиком температуры пола ( черный)</t>
  </si>
  <si>
    <t>3 152.00 руб.</t>
  </si>
  <si>
    <t>VLC-901099</t>
  </si>
  <si>
    <t>VT.AC712.B.0</t>
  </si>
  <si>
    <t>Комнатный WIFI-хронотермостат (черный)</t>
  </si>
  <si>
    <t>5 664.00 руб.</t>
  </si>
  <si>
    <t>VLC-901100</t>
  </si>
  <si>
    <t>VT.AC713.B.0</t>
  </si>
  <si>
    <t>Комнатный двухконтурный WIFI-хронотермостат (черный)</t>
  </si>
  <si>
    <t>6 680.00 руб.</t>
  </si>
  <si>
    <t>VLC-999107</t>
  </si>
  <si>
    <t>VT.AC712.0.0</t>
  </si>
  <si>
    <t>Хронотермостат электронный комнатный с Wi-Fi</t>
  </si>
  <si>
    <t>6 090.00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</si>
</sst>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53e993_449e_11f0_a750_047c1617b143_0a6f39e9_310d_11f1_a89b_047c1617b1431.jpeg"/><Relationship Id="rId2" Type="http://schemas.openxmlformats.org/officeDocument/2006/relationships/image" Target="../media/a5fad4d6_86a5_11e9_8101_003048fd731b_b22990ed_27ae_11ed_a30e_00259070b4872.jpeg"/><Relationship Id="rId3" Type="http://schemas.openxmlformats.org/officeDocument/2006/relationships/image" Target="../media/3c8d8c2a_68f5_11ea_8111_003048fd731b_7e5777b0_c05c_11ee_a549_047c1617b1433.jpeg"/><Relationship Id="rId4" Type="http://schemas.openxmlformats.org/officeDocument/2006/relationships/image" Target="../media/3c8d8c2c_68f5_11ea_8111_003048fd731b_7e5777b2_c05c_11ee_a549_047c1617b1434.jpeg"/><Relationship Id="rId5" Type="http://schemas.openxmlformats.org/officeDocument/2006/relationships/image" Target="../media/1fcb3128_5f91_11eb_822d_003048fd731b_b22990ec_27ae_11ed_a30e_00259070b4875.jpeg"/><Relationship Id="rId6" Type="http://schemas.openxmlformats.org/officeDocument/2006/relationships/image" Target="../media/45f59296_4009_11ec_8370_003048fd731b_f50da9f7_c05b_11ee_a549_047c1617b1436.jpeg"/><Relationship Id="rId7" Type="http://schemas.openxmlformats.org/officeDocument/2006/relationships/image" Target="../media/cb15cc5f_f760_11ee_a595_047c1617b143_9db7fc6f_42ce_11ef_a5f7_047c1617b1437.jpeg"/><Relationship Id="rId8" Type="http://schemas.openxmlformats.org/officeDocument/2006/relationships/image" Target="../media/a5fad470_86a5_11e9_8101_003048fd731b_ab6a8910_27ae_11ed_a30e_00259070b4878.jpeg"/><Relationship Id="rId9" Type="http://schemas.openxmlformats.org/officeDocument/2006/relationships/image" Target="../media/a5fad473_86a5_11e9_8101_003048fd731b_ab6a891e_27ae_11ed_a30e_00259070b4879.jpeg"/><Relationship Id="rId10" Type="http://schemas.openxmlformats.org/officeDocument/2006/relationships/image" Target="../media/a5fad476_86a5_11e9_8101_003048fd731b_ab6a8917_27ae_11ed_a30e_00259070b48710.jpeg"/><Relationship Id="rId11" Type="http://schemas.openxmlformats.org/officeDocument/2006/relationships/image" Target="../media/a5fad479_86a5_11e9_8101_003048fd731b_ab6a8925_27ae_11ed_a30e_00259070b48711.jpeg"/><Relationship Id="rId12" Type="http://schemas.openxmlformats.org/officeDocument/2006/relationships/image" Target="../media/a5fad40f_86a5_11e9_8101_003048fd731b_ab6a8971_27ae_11ed_a30e_00259070b48712.jpeg"/><Relationship Id="rId13" Type="http://schemas.openxmlformats.org/officeDocument/2006/relationships/image" Target="../media/6d083b2b_3466_11eb_81f3_003048fd731b_ab6a88ef_27ae_11ed_a30e_00259070b48713.jpeg"/><Relationship Id="rId14" Type="http://schemas.openxmlformats.org/officeDocument/2006/relationships/image" Target="../media/6d083b2d_3466_11eb_81f3_003048fd731b_ab6a88f0_27ae_11ed_a30e_00259070b48714.jpeg"/><Relationship Id="rId15" Type="http://schemas.openxmlformats.org/officeDocument/2006/relationships/image" Target="../media/6d083b2f_3466_11eb_81f3_003048fd731b_ab6a88f1_27ae_11ed_a30e_00259070b48715.jpeg"/><Relationship Id="rId16" Type="http://schemas.openxmlformats.org/officeDocument/2006/relationships/image" Target="../media/6d083b31_3466_11eb_81f3_003048fd731b_ab6a88f2_27ae_11ed_a30e_00259070b48716.jpeg"/><Relationship Id="rId17" Type="http://schemas.openxmlformats.org/officeDocument/2006/relationships/image" Target="../media/3d53e991_449e_11f0_a750_047c1617b143_e06885a0_ce73_11f0_a80e_047c1617b14317.jpeg"/><Relationship Id="rId18" Type="http://schemas.openxmlformats.org/officeDocument/2006/relationships/image" Target="../media/a5fad4ce_86a5_11e9_8101_003048fd731b_b22990f1_27ae_11ed_a30e_00259070b48718.jpeg"/><Relationship Id="rId19" Type="http://schemas.openxmlformats.org/officeDocument/2006/relationships/image" Target="../media/a5fad4d2_86a5_11e9_8101_003048fd731b_b22990f3_27ae_11ed_a30e_00259070b48719.jpeg"/><Relationship Id="rId20" Type="http://schemas.openxmlformats.org/officeDocument/2006/relationships/image" Target="../media/60a9d7a0_d53f_11e9_8109_003048fd731b_b22990f2_27ae_11ed_a30e_00259070b48720.jpeg"/><Relationship Id="rId21" Type="http://schemas.openxmlformats.org/officeDocument/2006/relationships/image" Target="../media/60a9d7a2_d53f_11e9_8109_003048fd731b_4829b03e_0627_11ea_810d_003048fd731b21.png"/><Relationship Id="rId22" Type="http://schemas.openxmlformats.org/officeDocument/2006/relationships/image" Target="../media/60a9d7a4_d53f_11e9_8109_003048fd731b_b22990f5_27ae_11ed_a30e_00259070b48722.jpeg"/><Relationship Id="rId23" Type="http://schemas.openxmlformats.org/officeDocument/2006/relationships/image" Target="../media/f093114a_0c72_11ec_8321_003048fd731b_f50daa05_c05b_11ee_a549_047c1617b14323.jpeg"/><Relationship Id="rId24" Type="http://schemas.openxmlformats.org/officeDocument/2006/relationships/image" Target="../media/e3f40c0e_5308_11ee_a4bb_047c1617b143_0a6f3a81_310d_11f1_a89b_047c1617b14324.jpeg"/><Relationship Id="rId25" Type="http://schemas.openxmlformats.org/officeDocument/2006/relationships/image" Target="../media/e3f40c10_5308_11ee_a4bb_047c1617b143_f50daa01_c05b_11ee_a549_047c1617b14325.jpeg"/><Relationship Id="rId26" Type="http://schemas.openxmlformats.org/officeDocument/2006/relationships/image" Target="../media/1f13c3f9_37d2_11ef_a5e9_047c1617b143_83eb967e_5d58_11f0_a779_047c1617b14326.jpeg"/><Relationship Id="rId27" Type="http://schemas.openxmlformats.org/officeDocument/2006/relationships/image" Target="../media/1f13c3fb_37d2_11ef_a5e9_047c1617b143_83eb967d_5d58_11f0_a779_047c1617b14327.jpeg"/><Relationship Id="rId28" Type="http://schemas.openxmlformats.org/officeDocument/2006/relationships/image" Target="../media/3e8472d0_afd7_11ef_a68d_047c1617b143_83eb967f_5d58_11f0_a779_047c1617b14328.jpeg"/><Relationship Id="rId29" Type="http://schemas.openxmlformats.org/officeDocument/2006/relationships/image" Target="../media/40d4d7d2_f514_11f0_a844_047c1617b143_5e46d5ee_7150_11f1_a8f1_047c1617b14329.jpeg"/><Relationship Id="rId30" Type="http://schemas.openxmlformats.org/officeDocument/2006/relationships/image" Target="../media/a5fad4ad_86a5_11e9_8101_003048fd731b_ab6a8941_27ae_11ed_a30e_00259070b48730.jpeg"/><Relationship Id="rId31" Type="http://schemas.openxmlformats.org/officeDocument/2006/relationships/image" Target="../media/a5fad4b0_86a5_11e9_8101_003048fd731b_634a42b0_f953_11e9_810b_003048fd731b31.jpeg"/><Relationship Id="rId32" Type="http://schemas.openxmlformats.org/officeDocument/2006/relationships/image" Target="../media/a5fad4b3_86a5_11e9_8101_003048fd731b_ab6a88f3_27ae_11ed_a30e_00259070b48732.jpeg"/><Relationship Id="rId33" Type="http://schemas.openxmlformats.org/officeDocument/2006/relationships/image" Target="../media/a5fad4b6_86a5_11e9_8101_003048fd731b_ab6a896b_27ae_11ed_a30e_00259070b48733.jpeg"/><Relationship Id="rId34" Type="http://schemas.openxmlformats.org/officeDocument/2006/relationships/image" Target="../media/a5fad4b9_86a5_11e9_8101_003048fd731b_ab6a8909_27ae_11ed_a30e_00259070b48734.jpeg"/><Relationship Id="rId35" Type="http://schemas.openxmlformats.org/officeDocument/2006/relationships/image" Target="../media/02a66c24_db0d_11ec_a2a2_00259070b487_f50da9ee_c05b_11ee_a549_047c1617b14335.jpeg"/><Relationship Id="rId36" Type="http://schemas.openxmlformats.org/officeDocument/2006/relationships/image" Target="../media/46f300ad_ce6a_11ef_a6b4_047c1617b143_1b5db499_f93d_11ef_a6ea_047c1617b14336.jpeg"/><Relationship Id="rId37" Type="http://schemas.openxmlformats.org/officeDocument/2006/relationships/image" Target="../media/145c8a0e_551c_11f0_a76e_047c1617b143_579e2400_5a46_11f0_a775_047c1617b14337.jpeg"/><Relationship Id="rId38" Type="http://schemas.openxmlformats.org/officeDocument/2006/relationships/image" Target="../media/f7c1cd9f_7932_11f0_a79f_047c1617b143_a26f3398_7c1e_11f0_a7a3_047c1617b14338.jpeg"/><Relationship Id="rId39" Type="http://schemas.openxmlformats.org/officeDocument/2006/relationships/image" Target="../media/f7c1cda1_7932_11f0_a79f_047c1617b143_a26f339c_7c1e_11f0_a7a3_047c1617b14339.jpeg"/><Relationship Id="rId40" Type="http://schemas.openxmlformats.org/officeDocument/2006/relationships/image" Target="../media/f7c1cda3_7932_11f0_a79f_047c1617b143_a26f33a0_7c1e_11f0_a7a3_047c1617b14340.jpeg"/><Relationship Id="rId41" Type="http://schemas.openxmlformats.org/officeDocument/2006/relationships/image" Target="../media/f7c1cda5_7932_11f0_a79f_047c1617b143_a26f33a4_7c1e_11f0_a7a3_047c1617b14341.jpeg"/><Relationship Id="rId42" Type="http://schemas.openxmlformats.org/officeDocument/2006/relationships/image" Target="../media/f7c1cda7_7932_11f0_a79f_047c1617b143_a26f33a8_7c1e_11f0_a7a3_047c1617b14342.jpeg"/><Relationship Id="rId43" Type="http://schemas.openxmlformats.org/officeDocument/2006/relationships/image" Target="../media/f7c1cda9_7932_11f0_a79f_047c1617b143_a26f33ac_7c1e_11f0_a7a3_047c1617b14343.jpeg"/><Relationship Id="rId44" Type="http://schemas.openxmlformats.org/officeDocument/2006/relationships/image" Target="../media/f7c1cdab_7932_11f0_a79f_047c1617b143_a26f33b0_7c1e_11f0_a7a3_047c1617b14344.jpeg"/><Relationship Id="rId45" Type="http://schemas.openxmlformats.org/officeDocument/2006/relationships/image" Target="../media/f7c1cdad_7932_11f0_a79f_047c1617b143_a26f33b4_7c1e_11f0_a7a3_047c1617b14345.jpeg"/><Relationship Id="rId46" Type="http://schemas.openxmlformats.org/officeDocument/2006/relationships/image" Target="../media/65637d88_0b65_11ec_831e_003048fd731b_ab6a8956_27ae_11ed_a30e_00259070b4874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954091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J5*513.00</f>
        <v>0</v>
      </c>
      <c r="L5" s="5"/>
    </row>
    <row r="6" spans="1:12" customHeight="1" ht="105" outlineLevel="4">
      <c r="A6" s="1"/>
      <c r="B6" s="1">
        <v>819412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16</v>
      </c>
      <c r="H6" s="2">
        <v>0</v>
      </c>
      <c r="I6" s="1">
        <v>0</v>
      </c>
      <c r="J6" s="3" t="s">
        <v>17</v>
      </c>
      <c r="K6" s="2" t="str">
        <f>J6*757.05</f>
        <v>0</v>
      </c>
      <c r="L6" s="5"/>
    </row>
    <row r="7" spans="1:12" customHeight="1" ht="105" outlineLevel="4">
      <c r="A7" s="1"/>
      <c r="B7" s="1">
        <v>825277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J7*661.50</f>
        <v>0</v>
      </c>
      <c r="L7" s="5"/>
    </row>
    <row r="8" spans="1:12" customHeight="1" ht="105" outlineLevel="4">
      <c r="A8" s="1"/>
      <c r="B8" s="1">
        <v>825278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16</v>
      </c>
      <c r="H8" s="2">
        <v>0</v>
      </c>
      <c r="I8" s="1">
        <v>0</v>
      </c>
      <c r="J8" s="3" t="s">
        <v>17</v>
      </c>
      <c r="K8" s="2" t="str">
        <f>J8*864.36</f>
        <v>0</v>
      </c>
      <c r="L8" s="5"/>
    </row>
    <row r="9" spans="1:12" customHeight="1" ht="105" outlineLevel="4">
      <c r="A9" s="1"/>
      <c r="B9" s="1">
        <v>834446</v>
      </c>
      <c r="C9" s="1" t="s">
        <v>30</v>
      </c>
      <c r="D9" s="1" t="s">
        <v>31</v>
      </c>
      <c r="E9" s="2" t="s">
        <v>32</v>
      </c>
      <c r="F9" s="2" t="s">
        <v>25</v>
      </c>
      <c r="G9" s="2">
        <v>0</v>
      </c>
      <c r="H9" s="2">
        <v>0</v>
      </c>
      <c r="I9" s="1">
        <v>0</v>
      </c>
      <c r="J9" s="3" t="s">
        <v>17</v>
      </c>
      <c r="K9" s="2" t="str">
        <f>J9*661.50</f>
        <v>0</v>
      </c>
      <c r="L9" s="5"/>
    </row>
    <row r="10" spans="1:12" customHeight="1" ht="105" outlineLevel="4">
      <c r="A10" s="1"/>
      <c r="B10" s="1">
        <v>837306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6</v>
      </c>
      <c r="H10" s="2">
        <v>0</v>
      </c>
      <c r="I10" s="1">
        <v>0</v>
      </c>
      <c r="J10" s="3" t="s">
        <v>17</v>
      </c>
      <c r="K10" s="2" t="str">
        <f>J10*660.03</f>
        <v>0</v>
      </c>
      <c r="L10" s="5"/>
    </row>
    <row r="11" spans="1:12" customHeight="1" ht="105" outlineLevel="4">
      <c r="A11" s="1"/>
      <c r="B11" s="1">
        <v>882903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16</v>
      </c>
      <c r="H11" s="2">
        <v>0</v>
      </c>
      <c r="I11" s="1">
        <v>0</v>
      </c>
      <c r="J11" s="3" t="s">
        <v>17</v>
      </c>
      <c r="K11" s="2" t="str">
        <f>J11*851.13</f>
        <v>0</v>
      </c>
      <c r="L11" s="5"/>
    </row>
    <row r="12" spans="1:12" customHeight="1" ht="105" outlineLevel="4">
      <c r="A12" s="1"/>
      <c r="B12" s="1">
        <v>819381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0</v>
      </c>
      <c r="H12" s="2">
        <v>0</v>
      </c>
      <c r="I12" s="1">
        <v>0</v>
      </c>
      <c r="J12" s="3" t="s">
        <v>17</v>
      </c>
      <c r="K12" s="2" t="str">
        <f>J12*5720.00</f>
        <v>0</v>
      </c>
      <c r="L12" s="5"/>
    </row>
    <row r="13" spans="1:12" customHeight="1" ht="105" outlineLevel="4">
      <c r="A13" s="1"/>
      <c r="B13" s="1">
        <v>819382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0</v>
      </c>
      <c r="H13" s="2">
        <v>0</v>
      </c>
      <c r="I13" s="1">
        <v>0</v>
      </c>
      <c r="J13" s="3" t="s">
        <v>17</v>
      </c>
      <c r="K13" s="2" t="str">
        <f>J13*5905.00</f>
        <v>0</v>
      </c>
      <c r="L13" s="5"/>
    </row>
    <row r="14" spans="1:12" customHeight="1" ht="105" outlineLevel="4">
      <c r="A14" s="1"/>
      <c r="B14" s="1">
        <v>819383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0</v>
      </c>
      <c r="H14" s="2">
        <v>0</v>
      </c>
      <c r="I14" s="1">
        <v>0</v>
      </c>
      <c r="J14" s="3" t="s">
        <v>17</v>
      </c>
      <c r="K14" s="2" t="str">
        <f>J14*5864.00</f>
        <v>0</v>
      </c>
      <c r="L14" s="5"/>
    </row>
    <row r="15" spans="1:12" customHeight="1" ht="105" outlineLevel="4">
      <c r="A15" s="1"/>
      <c r="B15" s="1">
        <v>819384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0</v>
      </c>
      <c r="H15" s="2">
        <v>0</v>
      </c>
      <c r="I15" s="1">
        <v>0</v>
      </c>
      <c r="J15" s="3" t="s">
        <v>17</v>
      </c>
      <c r="K15" s="2" t="str">
        <f>J15*6192.00</f>
        <v>0</v>
      </c>
      <c r="L15" s="5"/>
    </row>
    <row r="16" spans="1:12" customHeight="1" ht="105" outlineLevel="4">
      <c r="A16" s="1"/>
      <c r="B16" s="1">
        <v>819350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0</v>
      </c>
      <c r="H16" s="2">
        <v>0</v>
      </c>
      <c r="I16" s="1">
        <v>0</v>
      </c>
      <c r="J16" s="3" t="s">
        <v>17</v>
      </c>
      <c r="K16" s="2" t="str">
        <f>J16*0.00</f>
        <v>0</v>
      </c>
      <c r="L16" s="5"/>
    </row>
    <row r="17" spans="1:12" customHeight="1" ht="105" outlineLevel="4">
      <c r="A17" s="1"/>
      <c r="B17" s="1">
        <v>836328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0</v>
      </c>
      <c r="H17" s="2" t="s">
        <v>65</v>
      </c>
      <c r="I17" s="1">
        <v>0</v>
      </c>
      <c r="J17" s="3" t="s">
        <v>17</v>
      </c>
      <c r="K17" s="2" t="str">
        <f>J17*2016.00</f>
        <v>0</v>
      </c>
      <c r="L17" s="5"/>
    </row>
    <row r="18" spans="1:12" customHeight="1" ht="105" outlineLevel="4">
      <c r="A18" s="1"/>
      <c r="B18" s="1">
        <v>836329</v>
      </c>
      <c r="C18" s="1" t="s">
        <v>66</v>
      </c>
      <c r="D18" s="1" t="s">
        <v>67</v>
      </c>
      <c r="E18" s="2" t="s">
        <v>68</v>
      </c>
      <c r="F18" s="2" t="s">
        <v>64</v>
      </c>
      <c r="G18" s="2">
        <v>0</v>
      </c>
      <c r="H18" s="2" t="s">
        <v>69</v>
      </c>
      <c r="I18" s="1">
        <v>0</v>
      </c>
      <c r="J18" s="3" t="s">
        <v>17</v>
      </c>
      <c r="K18" s="2" t="str">
        <f>J18*2016.00</f>
        <v>0</v>
      </c>
      <c r="L18" s="5"/>
    </row>
    <row r="19" spans="1:12" customHeight="1" ht="105" outlineLevel="4">
      <c r="A19" s="1"/>
      <c r="B19" s="1">
        <v>836330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 t="s">
        <v>65</v>
      </c>
      <c r="I19" s="1">
        <v>0</v>
      </c>
      <c r="J19" s="3" t="s">
        <v>17</v>
      </c>
      <c r="K19" s="2" t="str">
        <f>J19*2117.00</f>
        <v>0</v>
      </c>
      <c r="L19" s="5"/>
    </row>
    <row r="20" spans="1:12" customHeight="1" ht="105" outlineLevel="4">
      <c r="A20" s="1"/>
      <c r="B20" s="1">
        <v>836331</v>
      </c>
      <c r="C20" s="1" t="s">
        <v>74</v>
      </c>
      <c r="D20" s="1" t="s">
        <v>75</v>
      </c>
      <c r="E20" s="2" t="s">
        <v>76</v>
      </c>
      <c r="F20" s="2" t="s">
        <v>73</v>
      </c>
      <c r="G20" s="2">
        <v>0</v>
      </c>
      <c r="H20" s="2" t="s">
        <v>69</v>
      </c>
      <c r="I20" s="1">
        <v>0</v>
      </c>
      <c r="J20" s="3" t="s">
        <v>17</v>
      </c>
      <c r="K20" s="2" t="str">
        <f>J20*2117.00</f>
        <v>0</v>
      </c>
      <c r="L20" s="5"/>
    </row>
    <row r="21" spans="1:12" outlineLevel="2">
      <c r="A21" s="8" t="s">
        <v>77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954090</v>
      </c>
      <c r="C22" s="1" t="s">
        <v>78</v>
      </c>
      <c r="D22" s="1"/>
      <c r="E22" s="2" t="s">
        <v>79</v>
      </c>
      <c r="F22" s="2" t="s">
        <v>80</v>
      </c>
      <c r="G22" s="2" t="s">
        <v>16</v>
      </c>
      <c r="H22" s="2">
        <v>0</v>
      </c>
      <c r="I22" s="1">
        <v>0</v>
      </c>
      <c r="J22" s="3" t="s">
        <v>17</v>
      </c>
      <c r="K22" s="2" t="str">
        <f>J22*807.12</f>
        <v>0</v>
      </c>
      <c r="L22" s="5"/>
    </row>
    <row r="23" spans="1:12" customHeight="1" ht="105" outlineLevel="4">
      <c r="A23" s="1"/>
      <c r="B23" s="1">
        <v>819410</v>
      </c>
      <c r="C23" s="1" t="s">
        <v>81</v>
      </c>
      <c r="D23" s="1" t="s">
        <v>82</v>
      </c>
      <c r="E23" s="2" t="s">
        <v>83</v>
      </c>
      <c r="F23" s="2" t="s">
        <v>84</v>
      </c>
      <c r="G23" s="2">
        <v>0</v>
      </c>
      <c r="H23" s="2">
        <v>0</v>
      </c>
      <c r="I23" s="1">
        <v>0</v>
      </c>
      <c r="J23" s="3" t="s">
        <v>17</v>
      </c>
      <c r="K23" s="2" t="str">
        <f>J23*787.92</f>
        <v>0</v>
      </c>
      <c r="L23" s="5"/>
    </row>
    <row r="24" spans="1:12" customHeight="1" ht="105" outlineLevel="4">
      <c r="A24" s="1"/>
      <c r="B24" s="1">
        <v>819411</v>
      </c>
      <c r="C24" s="1" t="s">
        <v>85</v>
      </c>
      <c r="D24" s="1" t="s">
        <v>86</v>
      </c>
      <c r="E24" s="2" t="s">
        <v>87</v>
      </c>
      <c r="F24" s="2" t="s">
        <v>88</v>
      </c>
      <c r="G24" s="2">
        <v>10</v>
      </c>
      <c r="H24" s="2">
        <v>0</v>
      </c>
      <c r="I24" s="1">
        <v>0</v>
      </c>
      <c r="J24" s="3" t="s">
        <v>17</v>
      </c>
      <c r="K24" s="2" t="str">
        <f>J24*1478.82</f>
        <v>0</v>
      </c>
      <c r="L24" s="5"/>
    </row>
    <row r="25" spans="1:12" customHeight="1" ht="105" outlineLevel="4">
      <c r="A25" s="1"/>
      <c r="B25" s="1">
        <v>823134</v>
      </c>
      <c r="C25" s="1" t="s">
        <v>89</v>
      </c>
      <c r="D25" s="1" t="s">
        <v>90</v>
      </c>
      <c r="E25" s="2" t="s">
        <v>91</v>
      </c>
      <c r="F25" s="2" t="s">
        <v>92</v>
      </c>
      <c r="G25" s="2" t="s">
        <v>93</v>
      </c>
      <c r="H25" s="2">
        <v>0</v>
      </c>
      <c r="I25" s="1">
        <v>0</v>
      </c>
      <c r="J25" s="3" t="s">
        <v>17</v>
      </c>
      <c r="K25" s="2" t="str">
        <f>J25*1440.60</f>
        <v>0</v>
      </c>
      <c r="L25" s="5"/>
    </row>
    <row r="26" spans="1:12" customHeight="1" ht="105" outlineLevel="4">
      <c r="A26" s="1"/>
      <c r="B26" s="1">
        <v>823135</v>
      </c>
      <c r="C26" s="1" t="s">
        <v>94</v>
      </c>
      <c r="D26" s="1" t="s">
        <v>95</v>
      </c>
      <c r="E26" s="2" t="s">
        <v>96</v>
      </c>
      <c r="F26" s="2" t="s">
        <v>97</v>
      </c>
      <c r="G26" s="2">
        <v>0</v>
      </c>
      <c r="H26" s="2">
        <v>0</v>
      </c>
      <c r="I26" s="1">
        <v>0</v>
      </c>
      <c r="J26" s="3" t="s">
        <v>17</v>
      </c>
      <c r="K26" s="2" t="str">
        <f>J26*1903.65</f>
        <v>0</v>
      </c>
      <c r="L26" s="5"/>
    </row>
    <row r="27" spans="1:12" customHeight="1" ht="105" outlineLevel="4">
      <c r="A27" s="1"/>
      <c r="B27" s="1">
        <v>823136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5</v>
      </c>
      <c r="H27" s="2">
        <v>0</v>
      </c>
      <c r="I27" s="1">
        <v>0</v>
      </c>
      <c r="J27" s="3" t="s">
        <v>17</v>
      </c>
      <c r="K27" s="2" t="str">
        <f>J27*2347.59</f>
        <v>0</v>
      </c>
      <c r="L27" s="5"/>
    </row>
    <row r="28" spans="1:12" customHeight="1" ht="105" outlineLevel="4">
      <c r="A28" s="1"/>
      <c r="B28" s="1">
        <v>837117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5</v>
      </c>
      <c r="H28" s="2">
        <v>0</v>
      </c>
      <c r="I28" s="1">
        <v>0</v>
      </c>
      <c r="J28" s="3" t="s">
        <v>17</v>
      </c>
      <c r="K28" s="2" t="str">
        <f>J28*4521.72</f>
        <v>0</v>
      </c>
      <c r="L28" s="5"/>
    </row>
    <row r="29" spans="1:12" customHeight="1" ht="105" outlineLevel="4">
      <c r="A29" s="1"/>
      <c r="B29" s="1">
        <v>879955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0</v>
      </c>
      <c r="H29" s="2">
        <v>0</v>
      </c>
      <c r="I29" s="1">
        <v>0</v>
      </c>
      <c r="J29" s="3" t="s">
        <v>17</v>
      </c>
      <c r="K29" s="2" t="str">
        <f>J29*1547.91</f>
        <v>0</v>
      </c>
      <c r="L29" s="5"/>
    </row>
    <row r="30" spans="1:12" customHeight="1" ht="105" outlineLevel="4">
      <c r="A30" s="1"/>
      <c r="B30" s="1">
        <v>879956</v>
      </c>
      <c r="C30" s="1" t="s">
        <v>110</v>
      </c>
      <c r="D30" s="1" t="s">
        <v>111</v>
      </c>
      <c r="E30" s="2" t="s">
        <v>112</v>
      </c>
      <c r="F30" s="2" t="s">
        <v>113</v>
      </c>
      <c r="G30" s="2">
        <v>0</v>
      </c>
      <c r="H30" s="2">
        <v>0</v>
      </c>
      <c r="I30" s="1">
        <v>0</v>
      </c>
      <c r="J30" s="3" t="s">
        <v>17</v>
      </c>
      <c r="K30" s="2" t="str">
        <f>J30*2418.15</f>
        <v>0</v>
      </c>
      <c r="L30" s="5"/>
    </row>
    <row r="31" spans="1:12" customHeight="1" ht="105" outlineLevel="4">
      <c r="A31" s="1"/>
      <c r="B31" s="1">
        <v>884657</v>
      </c>
      <c r="C31" s="1" t="s">
        <v>114</v>
      </c>
      <c r="D31" s="1" t="s">
        <v>115</v>
      </c>
      <c r="E31" s="2" t="s">
        <v>116</v>
      </c>
      <c r="F31" s="2" t="s">
        <v>117</v>
      </c>
      <c r="G31" s="2">
        <v>1</v>
      </c>
      <c r="H31" s="2">
        <v>0</v>
      </c>
      <c r="I31" s="1">
        <v>0</v>
      </c>
      <c r="J31" s="3" t="s">
        <v>17</v>
      </c>
      <c r="K31" s="2" t="str">
        <f>J31*3045.84</f>
        <v>0</v>
      </c>
      <c r="L31" s="5"/>
    </row>
    <row r="32" spans="1:12" customHeight="1" ht="105" outlineLevel="4">
      <c r="A32" s="1"/>
      <c r="B32" s="1">
        <v>884658</v>
      </c>
      <c r="C32" s="1" t="s">
        <v>118</v>
      </c>
      <c r="D32" s="1" t="s">
        <v>119</v>
      </c>
      <c r="E32" s="2" t="s">
        <v>120</v>
      </c>
      <c r="F32" s="2" t="s">
        <v>121</v>
      </c>
      <c r="G32" s="2">
        <v>2</v>
      </c>
      <c r="H32" s="2">
        <v>0</v>
      </c>
      <c r="I32" s="1">
        <v>0</v>
      </c>
      <c r="J32" s="3" t="s">
        <v>17</v>
      </c>
      <c r="K32" s="2" t="str">
        <f>J32*2962.05</f>
        <v>0</v>
      </c>
      <c r="L32" s="5"/>
    </row>
    <row r="33" spans="1:12" customHeight="1" ht="105" outlineLevel="4">
      <c r="A33" s="1"/>
      <c r="B33" s="1">
        <v>885117</v>
      </c>
      <c r="C33" s="1" t="s">
        <v>122</v>
      </c>
      <c r="D33" s="1" t="s">
        <v>123</v>
      </c>
      <c r="E33" s="2" t="s">
        <v>124</v>
      </c>
      <c r="F33" s="2" t="s">
        <v>125</v>
      </c>
      <c r="G33" s="2">
        <v>6</v>
      </c>
      <c r="H33" s="2">
        <v>0</v>
      </c>
      <c r="I33" s="1">
        <v>0</v>
      </c>
      <c r="J33" s="3" t="s">
        <v>17</v>
      </c>
      <c r="K33" s="2" t="str">
        <f>J33*3278.10</f>
        <v>0</v>
      </c>
      <c r="L33" s="5"/>
    </row>
    <row r="34" spans="1:12" customHeight="1" ht="105" outlineLevel="4">
      <c r="A34" s="1"/>
      <c r="B34" s="1">
        <v>955828</v>
      </c>
      <c r="C34" s="1" t="s">
        <v>126</v>
      </c>
      <c r="D34" s="1" t="s">
        <v>127</v>
      </c>
      <c r="E34" s="2" t="s">
        <v>116</v>
      </c>
      <c r="F34" s="2" t="s">
        <v>117</v>
      </c>
      <c r="G34" s="2">
        <v>1</v>
      </c>
      <c r="H34" s="2">
        <v>0</v>
      </c>
      <c r="I34" s="1">
        <v>0</v>
      </c>
      <c r="J34" s="3" t="s">
        <v>17</v>
      </c>
      <c r="K34" s="2" t="str">
        <f>J34*3045.84</f>
        <v>0</v>
      </c>
      <c r="L34" s="5"/>
    </row>
    <row r="35" spans="1:12" customHeight="1" ht="105" outlineLevel="4">
      <c r="A35" s="1"/>
      <c r="B35" s="1">
        <v>819399</v>
      </c>
      <c r="C35" s="1" t="s">
        <v>128</v>
      </c>
      <c r="D35" s="1" t="s">
        <v>129</v>
      </c>
      <c r="E35" s="2" t="s">
        <v>130</v>
      </c>
      <c r="F35" s="2" t="s">
        <v>131</v>
      </c>
      <c r="G35" s="2">
        <v>0</v>
      </c>
      <c r="H35" s="2">
        <v>0</v>
      </c>
      <c r="I35" s="1">
        <v>0</v>
      </c>
      <c r="J35" s="3" t="s">
        <v>17</v>
      </c>
      <c r="K35" s="2" t="str">
        <f>J35*6556.00</f>
        <v>0</v>
      </c>
      <c r="L35" s="5"/>
    </row>
    <row r="36" spans="1:12" customHeight="1" ht="105" outlineLevel="4">
      <c r="A36" s="1"/>
      <c r="B36" s="1">
        <v>819400</v>
      </c>
      <c r="C36" s="1" t="s">
        <v>132</v>
      </c>
      <c r="D36" s="1" t="s">
        <v>133</v>
      </c>
      <c r="E36" s="2" t="s">
        <v>134</v>
      </c>
      <c r="F36" s="2" t="s">
        <v>135</v>
      </c>
      <c r="G36" s="2">
        <v>0</v>
      </c>
      <c r="H36" s="2" t="s">
        <v>16</v>
      </c>
      <c r="I36" s="1">
        <v>0</v>
      </c>
      <c r="J36" s="3" t="s">
        <v>17</v>
      </c>
      <c r="K36" s="2" t="str">
        <f>J36*8174.00</f>
        <v>0</v>
      </c>
      <c r="L36" s="5"/>
    </row>
    <row r="37" spans="1:12" customHeight="1" ht="105" outlineLevel="4">
      <c r="A37" s="1"/>
      <c r="B37" s="1">
        <v>819401</v>
      </c>
      <c r="C37" s="1" t="s">
        <v>136</v>
      </c>
      <c r="D37" s="1" t="s">
        <v>137</v>
      </c>
      <c r="E37" s="2" t="s">
        <v>138</v>
      </c>
      <c r="F37" s="2" t="s">
        <v>139</v>
      </c>
      <c r="G37" s="2">
        <v>0</v>
      </c>
      <c r="H37" s="2" t="s">
        <v>69</v>
      </c>
      <c r="I37" s="1">
        <v>0</v>
      </c>
      <c r="J37" s="3" t="s">
        <v>17</v>
      </c>
      <c r="K37" s="2" t="str">
        <f>J37*3318.00</f>
        <v>0</v>
      </c>
      <c r="L37" s="5"/>
    </row>
    <row r="38" spans="1:12" customHeight="1" ht="105" outlineLevel="4">
      <c r="A38" s="1"/>
      <c r="B38" s="1">
        <v>819402</v>
      </c>
      <c r="C38" s="1" t="s">
        <v>140</v>
      </c>
      <c r="D38" s="1" t="s">
        <v>141</v>
      </c>
      <c r="E38" s="2" t="s">
        <v>142</v>
      </c>
      <c r="F38" s="2" t="s">
        <v>143</v>
      </c>
      <c r="G38" s="2">
        <v>0</v>
      </c>
      <c r="H38" s="2">
        <v>2</v>
      </c>
      <c r="I38" s="1">
        <v>0</v>
      </c>
      <c r="J38" s="3" t="s">
        <v>17</v>
      </c>
      <c r="K38" s="2" t="str">
        <f>J38*12773.00</f>
        <v>0</v>
      </c>
      <c r="L38" s="5"/>
    </row>
    <row r="39" spans="1:12" customHeight="1" ht="105" outlineLevel="4">
      <c r="A39" s="1"/>
      <c r="B39" s="1">
        <v>819403</v>
      </c>
      <c r="C39" s="1" t="s">
        <v>144</v>
      </c>
      <c r="D39" s="1" t="s">
        <v>145</v>
      </c>
      <c r="E39" s="2" t="s">
        <v>146</v>
      </c>
      <c r="F39" s="2" t="s">
        <v>147</v>
      </c>
      <c r="G39" s="2">
        <v>0</v>
      </c>
      <c r="H39" s="2">
        <v>0</v>
      </c>
      <c r="I39" s="1">
        <v>0</v>
      </c>
      <c r="J39" s="3" t="s">
        <v>17</v>
      </c>
      <c r="K39" s="2" t="str">
        <f>J39*4908.00</f>
        <v>0</v>
      </c>
      <c r="L39" s="5"/>
    </row>
    <row r="40" spans="1:12" customHeight="1" ht="105" outlineLevel="4">
      <c r="A40" s="1"/>
      <c r="B40" s="1">
        <v>868502</v>
      </c>
      <c r="C40" s="1" t="s">
        <v>148</v>
      </c>
      <c r="D40" s="1" t="s">
        <v>149</v>
      </c>
      <c r="E40" s="2" t="s">
        <v>150</v>
      </c>
      <c r="F40" s="2" t="s">
        <v>151</v>
      </c>
      <c r="G40" s="2">
        <v>0</v>
      </c>
      <c r="H40" s="2" t="s">
        <v>152</v>
      </c>
      <c r="I40" s="1">
        <v>0</v>
      </c>
      <c r="J40" s="3" t="s">
        <v>17</v>
      </c>
      <c r="K40" s="2" t="str">
        <f>J40*7422.00</f>
        <v>0</v>
      </c>
      <c r="L40" s="5"/>
    </row>
    <row r="41" spans="1:12" customHeight="1" ht="105" outlineLevel="4">
      <c r="A41" s="1"/>
      <c r="B41" s="1">
        <v>889724</v>
      </c>
      <c r="C41" s="1" t="s">
        <v>153</v>
      </c>
      <c r="D41" s="1" t="s">
        <v>154</v>
      </c>
      <c r="E41" s="2" t="s">
        <v>155</v>
      </c>
      <c r="F41" s="2" t="s">
        <v>156</v>
      </c>
      <c r="G41" s="2">
        <v>0</v>
      </c>
      <c r="H41" s="2" t="s">
        <v>93</v>
      </c>
      <c r="I41" s="1">
        <v>0</v>
      </c>
      <c r="J41" s="3" t="s">
        <v>17</v>
      </c>
      <c r="K41" s="2" t="str">
        <f>J41*6100.00</f>
        <v>0</v>
      </c>
      <c r="L41" s="5"/>
    </row>
    <row r="42" spans="1:12" customHeight="1" ht="105" outlineLevel="4">
      <c r="A42" s="1"/>
      <c r="B42" s="1">
        <v>890080</v>
      </c>
      <c r="C42" s="1" t="s">
        <v>157</v>
      </c>
      <c r="D42" s="1" t="s">
        <v>158</v>
      </c>
      <c r="E42" s="2" t="s">
        <v>159</v>
      </c>
      <c r="F42" s="2" t="s">
        <v>160</v>
      </c>
      <c r="G42" s="2">
        <v>0</v>
      </c>
      <c r="H42" s="2" t="s">
        <v>69</v>
      </c>
      <c r="I42" s="1">
        <v>0</v>
      </c>
      <c r="J42" s="3" t="s">
        <v>17</v>
      </c>
      <c r="K42" s="2" t="str">
        <f>J42*3528.00</f>
        <v>0</v>
      </c>
      <c r="L42" s="5"/>
    </row>
    <row r="43" spans="1:12" customHeight="1" ht="105" outlineLevel="4">
      <c r="A43" s="1"/>
      <c r="B43" s="1">
        <v>890116</v>
      </c>
      <c r="C43" s="1" t="s">
        <v>161</v>
      </c>
      <c r="D43" s="1" t="s">
        <v>162</v>
      </c>
      <c r="E43" s="2" t="s">
        <v>163</v>
      </c>
      <c r="F43" s="2" t="s">
        <v>164</v>
      </c>
      <c r="G43" s="2">
        <v>0</v>
      </c>
      <c r="H43" s="2" t="s">
        <v>152</v>
      </c>
      <c r="I43" s="1">
        <v>0</v>
      </c>
      <c r="J43" s="3" t="s">
        <v>17</v>
      </c>
      <c r="K43" s="2" t="str">
        <f>J43*3775.00</f>
        <v>0</v>
      </c>
      <c r="L43" s="5"/>
    </row>
    <row r="44" spans="1:12" customHeight="1" ht="105" outlineLevel="4">
      <c r="A44" s="1"/>
      <c r="B44" s="1">
        <v>890117</v>
      </c>
      <c r="C44" s="1" t="s">
        <v>165</v>
      </c>
      <c r="D44" s="1" t="s">
        <v>166</v>
      </c>
      <c r="E44" s="2" t="s">
        <v>167</v>
      </c>
      <c r="F44" s="2" t="s">
        <v>164</v>
      </c>
      <c r="G44" s="2">
        <v>0</v>
      </c>
      <c r="H44" s="2" t="s">
        <v>69</v>
      </c>
      <c r="I44" s="1">
        <v>0</v>
      </c>
      <c r="J44" s="3" t="s">
        <v>17</v>
      </c>
      <c r="K44" s="2" t="str">
        <f>J44*3775.00</f>
        <v>0</v>
      </c>
      <c r="L44" s="5"/>
    </row>
    <row r="45" spans="1:12" customHeight="1" ht="105" outlineLevel="4">
      <c r="A45" s="1"/>
      <c r="B45" s="1">
        <v>890118</v>
      </c>
      <c r="C45" s="1" t="s">
        <v>168</v>
      </c>
      <c r="D45" s="1" t="s">
        <v>169</v>
      </c>
      <c r="E45" s="2" t="s">
        <v>170</v>
      </c>
      <c r="F45" s="2" t="s">
        <v>171</v>
      </c>
      <c r="G45" s="2">
        <v>-2</v>
      </c>
      <c r="H45" s="2" t="s">
        <v>16</v>
      </c>
      <c r="I45" s="1">
        <v>0</v>
      </c>
      <c r="J45" s="3" t="s">
        <v>17</v>
      </c>
      <c r="K45" s="2" t="str">
        <f>J45*6300.00</f>
        <v>0</v>
      </c>
      <c r="L45" s="5"/>
    </row>
    <row r="46" spans="1:12" customHeight="1" ht="105" outlineLevel="4">
      <c r="A46" s="1"/>
      <c r="B46" s="1">
        <v>890119</v>
      </c>
      <c r="C46" s="1" t="s">
        <v>172</v>
      </c>
      <c r="D46" s="1" t="s">
        <v>173</v>
      </c>
      <c r="E46" s="2" t="s">
        <v>174</v>
      </c>
      <c r="F46" s="2" t="s">
        <v>171</v>
      </c>
      <c r="G46" s="2">
        <v>0</v>
      </c>
      <c r="H46" s="2" t="s">
        <v>16</v>
      </c>
      <c r="I46" s="1">
        <v>0</v>
      </c>
      <c r="J46" s="3" t="s">
        <v>17</v>
      </c>
      <c r="K46" s="2" t="str">
        <f>J46*6300.00</f>
        <v>0</v>
      </c>
      <c r="L46" s="5"/>
    </row>
    <row r="47" spans="1:12" customHeight="1" ht="105" outlineLevel="4">
      <c r="A47" s="1"/>
      <c r="B47" s="1">
        <v>890120</v>
      </c>
      <c r="C47" s="1" t="s">
        <v>175</v>
      </c>
      <c r="D47" s="1" t="s">
        <v>176</v>
      </c>
      <c r="E47" s="2" t="s">
        <v>177</v>
      </c>
      <c r="F47" s="2" t="s">
        <v>178</v>
      </c>
      <c r="G47" s="2">
        <v>0</v>
      </c>
      <c r="H47" s="2" t="s">
        <v>69</v>
      </c>
      <c r="I47" s="1">
        <v>0</v>
      </c>
      <c r="J47" s="3" t="s">
        <v>17</v>
      </c>
      <c r="K47" s="2" t="str">
        <f>J47*3175.00</f>
        <v>0</v>
      </c>
      <c r="L47" s="5"/>
    </row>
    <row r="48" spans="1:12" customHeight="1" ht="105" outlineLevel="4">
      <c r="A48" s="1"/>
      <c r="B48" s="1">
        <v>890121</v>
      </c>
      <c r="C48" s="1" t="s">
        <v>179</v>
      </c>
      <c r="D48" s="1" t="s">
        <v>180</v>
      </c>
      <c r="E48" s="2" t="s">
        <v>181</v>
      </c>
      <c r="F48" s="2" t="s">
        <v>182</v>
      </c>
      <c r="G48" s="2">
        <v>0</v>
      </c>
      <c r="H48" s="2" t="s">
        <v>16</v>
      </c>
      <c r="I48" s="1">
        <v>0</v>
      </c>
      <c r="J48" s="3" t="s">
        <v>17</v>
      </c>
      <c r="K48" s="2" t="str">
        <f>J48*3152.00</f>
        <v>0</v>
      </c>
      <c r="L48" s="5"/>
    </row>
    <row r="49" spans="1:12" customHeight="1" ht="105" outlineLevel="4">
      <c r="A49" s="1"/>
      <c r="B49" s="1">
        <v>890122</v>
      </c>
      <c r="C49" s="1" t="s">
        <v>183</v>
      </c>
      <c r="D49" s="1" t="s">
        <v>184</v>
      </c>
      <c r="E49" s="2" t="s">
        <v>185</v>
      </c>
      <c r="F49" s="2" t="s">
        <v>186</v>
      </c>
      <c r="G49" s="2">
        <v>0</v>
      </c>
      <c r="H49" s="2" t="s">
        <v>152</v>
      </c>
      <c r="I49" s="1">
        <v>0</v>
      </c>
      <c r="J49" s="3" t="s">
        <v>17</v>
      </c>
      <c r="K49" s="2" t="str">
        <f>J49*5664.00</f>
        <v>0</v>
      </c>
      <c r="L49" s="5"/>
    </row>
    <row r="50" spans="1:12" customHeight="1" ht="105" outlineLevel="4">
      <c r="A50" s="1"/>
      <c r="B50" s="1">
        <v>890123</v>
      </c>
      <c r="C50" s="1" t="s">
        <v>187</v>
      </c>
      <c r="D50" s="1" t="s">
        <v>188</v>
      </c>
      <c r="E50" s="2" t="s">
        <v>189</v>
      </c>
      <c r="F50" s="2" t="s">
        <v>190</v>
      </c>
      <c r="G50" s="2">
        <v>0</v>
      </c>
      <c r="H50" s="2" t="s">
        <v>152</v>
      </c>
      <c r="I50" s="1">
        <v>0</v>
      </c>
      <c r="J50" s="3" t="s">
        <v>17</v>
      </c>
      <c r="K50" s="2" t="str">
        <f>J50*6680.00</f>
        <v>0</v>
      </c>
      <c r="L50" s="5"/>
    </row>
    <row r="51" spans="1:12" customHeight="1" ht="105" outlineLevel="4">
      <c r="A51" s="1"/>
      <c r="B51" s="1">
        <v>834803</v>
      </c>
      <c r="C51" s="1" t="s">
        <v>191</v>
      </c>
      <c r="D51" s="1" t="s">
        <v>192</v>
      </c>
      <c r="E51" s="2" t="s">
        <v>193</v>
      </c>
      <c r="F51" s="2" t="s">
        <v>194</v>
      </c>
      <c r="G51" s="2">
        <v>0</v>
      </c>
      <c r="H51" s="2" t="s">
        <v>152</v>
      </c>
      <c r="I51" s="1">
        <v>0</v>
      </c>
      <c r="J51" s="3" t="s">
        <v>17</v>
      </c>
      <c r="K51" s="2" t="str">
        <f>J51*6090.00</f>
        <v>0</v>
      </c>
      <c r="L5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1:K2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2026-07-14T04:42:42+03:00</dcterms:created>
  <dcterms:modified xsi:type="dcterms:W3CDTF">2026-07-14T04:42:42+03:00</dcterms:modified>
  <dc:title>Untitled Spreadsheet</dc:title>
  <dc:description/>
  <dc:subject/>
  <cp:keywords/>
  <cp:category/>
</cp:coreProperties>
</file>