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<sst xmlns="http://schemas.openxmlformats.org/spreadsheetml/2006/main" uniqueCount="205">
  <si>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</si>
  <si>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</si>
  <si>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</si>
  <si>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</si>
  <si>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</si>
  <si>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</si>
  <si>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</si>
  <si>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</si>
  <si>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</si>
  <si>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</si>
  <si>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</si>
  <si>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Клапана обратные межфланцевые</t>
  </si>
  <si>
    <t>FIO-290001</t>
  </si>
  <si>
    <t>ZH673Q</t>
  </si>
  <si>
    <t>клапан обратный пруж. VR с лат.серд. 1/2" (25/240шт)</t>
  </si>
  <si>
    <t>285.60 руб.</t>
  </si>
  <si>
    <t>&gt;50</t>
  </si>
  <si>
    <t>шт</t>
  </si>
  <si>
    <t>FIO-290002</t>
  </si>
  <si>
    <t>ZH674Q</t>
  </si>
  <si>
    <t>клапан обратный пруж. VR с лат.серд. 3/4" (8/128шт)</t>
  </si>
  <si>
    <t>428.40 руб.</t>
  </si>
  <si>
    <t>&gt;25</t>
  </si>
  <si>
    <t>FIO-290003</t>
  </si>
  <si>
    <t>ZH675Q</t>
  </si>
  <si>
    <t>клапан обратный пруж. VR с лат.серд. 1" (8/72шт)</t>
  </si>
  <si>
    <t>571.20 руб.</t>
  </si>
  <si>
    <t>Обратные клапана латунные VALTEC</t>
  </si>
  <si>
    <t>VLC-441001</t>
  </si>
  <si>
    <t>VT.151.N.04</t>
  </si>
  <si>
    <t>Клапан обратный  1/2" (латунный золотник) (13 /208шт)</t>
  </si>
  <si>
    <t>446.00 руб.</t>
  </si>
  <si>
    <t>&gt;500</t>
  </si>
  <si>
    <t>VLC-441002</t>
  </si>
  <si>
    <t>VT.151.N.05</t>
  </si>
  <si>
    <t>Клапан обратный  3/4" (латунный золотник) (11 /132шт)</t>
  </si>
  <si>
    <t>657.00 руб.</t>
  </si>
  <si>
    <t>&gt;10</t>
  </si>
  <si>
    <t>&gt;1000</t>
  </si>
  <si>
    <t>VLC-441003</t>
  </si>
  <si>
    <t>VT.151.N.06</t>
  </si>
  <si>
    <t>Клапан обратный  1" (латунный золотник)  (8 /96шт)</t>
  </si>
  <si>
    <t>1 012.00 руб.</t>
  </si>
  <si>
    <t>VLC-441004</t>
  </si>
  <si>
    <t>VT.161.N.04</t>
  </si>
  <si>
    <t>Клапан обратный  1/2"  (20 /320шт)</t>
  </si>
  <si>
    <t>397.00 руб.</t>
  </si>
  <si>
    <t>&gt;5000</t>
  </si>
  <si>
    <t>VLC-441005</t>
  </si>
  <si>
    <t>VT.161.N.05</t>
  </si>
  <si>
    <t>Клапан обратный  3/4"  (15 /240шт)</t>
  </si>
  <si>
    <t>489.00 руб.</t>
  </si>
  <si>
    <t>VLC-441006</t>
  </si>
  <si>
    <t>VT.161.N.06</t>
  </si>
  <si>
    <t>Клапан обратный  1"  (10 /120шт)</t>
  </si>
  <si>
    <t>808.00 руб.</t>
  </si>
  <si>
    <t>VLC-441007</t>
  </si>
  <si>
    <t>VT.161.N.07</t>
  </si>
  <si>
    <t>Клапан обратный  1 1/4" (6 /72шт)</t>
  </si>
  <si>
    <t>1 157.00 руб.</t>
  </si>
  <si>
    <t>&gt;100</t>
  </si>
  <si>
    <t>VLC-441008</t>
  </si>
  <si>
    <t>VT.161.N.08</t>
  </si>
  <si>
    <t>Клапан обратный  1 1/2" (4 /48шт)</t>
  </si>
  <si>
    <t>1 946.00 руб.</t>
  </si>
  <si>
    <t>VLC-441009</t>
  </si>
  <si>
    <t>VT.161.N.09</t>
  </si>
  <si>
    <t>Клапан обратный  2" (3 /24шт)</t>
  </si>
  <si>
    <t>2 768.00 руб.</t>
  </si>
  <si>
    <t>VLC-441010</t>
  </si>
  <si>
    <t>VT.171.N.04</t>
  </si>
  <si>
    <t>Обратный клапан с дренажем и воздухоотводчиком  1/2" (10 /60шт)</t>
  </si>
  <si>
    <t>1 016.00 руб.</t>
  </si>
  <si>
    <t>VLC-441011</t>
  </si>
  <si>
    <t>VT.171.N.05</t>
  </si>
  <si>
    <t>Обратный клапан с дренажем и воздухоотводчиком  3/4" (8 /32шт)</t>
  </si>
  <si>
    <t>1 430.00 руб.</t>
  </si>
  <si>
    <t>VLC-441012</t>
  </si>
  <si>
    <t>VT.171.N.06</t>
  </si>
  <si>
    <t>Обратный клапан с дренажем и воздухоотводчиком  1" (6 /24шт)</t>
  </si>
  <si>
    <t>2 148.00 руб.</t>
  </si>
  <si>
    <t>VLC-441013</t>
  </si>
  <si>
    <t>VT.171.N.07</t>
  </si>
  <si>
    <t>Обратный клапан с дренажем и воздухоотводчиком  1 1/4" (3 /12шт)</t>
  </si>
  <si>
    <t>3 216.00 руб.</t>
  </si>
  <si>
    <t>VLC-441014</t>
  </si>
  <si>
    <t>VT.202.N.06</t>
  </si>
  <si>
    <t>Клапан обратный для гравитационных  систем   1" (3 /24шт)</t>
  </si>
  <si>
    <t>3 169.00 руб.</t>
  </si>
  <si>
    <t>VLC-441015</t>
  </si>
  <si>
    <t>VT.202.N.07</t>
  </si>
  <si>
    <t>Клапан обратный для гравитационных  систем  1 1/4" (2 /16шт)</t>
  </si>
  <si>
    <t>5 505.00 руб.</t>
  </si>
  <si>
    <t>VLC-999007</t>
  </si>
  <si>
    <t>VT.151.N.07</t>
  </si>
  <si>
    <t>Клапан обратный 1 1/4" (латунный золотник)</t>
  </si>
  <si>
    <t>1 599.00 руб.</t>
  </si>
  <si>
    <t>VLC-999008</t>
  </si>
  <si>
    <t>VT.151.N.08</t>
  </si>
  <si>
    <t>Клапан обратный 1 1/2" (латунный золотник)</t>
  </si>
  <si>
    <t>2 135.00 руб.</t>
  </si>
  <si>
    <t>VLC-999009</t>
  </si>
  <si>
    <t>VT.151.N.09</t>
  </si>
  <si>
    <t>Клапан обратный 2" (латунный золотник)</t>
  </si>
  <si>
    <t>3 185.00 руб.</t>
  </si>
  <si>
    <t>Обратные клапана латунные VIEIR горизонтальные</t>
  </si>
  <si>
    <t>FIO-250001</t>
  </si>
  <si>
    <t>ZH679</t>
  </si>
  <si>
    <t>Горизонтальный обратный клапан  1/2 VR (10/160шт)</t>
  </si>
  <si>
    <t>296.01 руб.</t>
  </si>
  <si>
    <t>FIO-250002</t>
  </si>
  <si>
    <t>ZH680</t>
  </si>
  <si>
    <t>Горизонтальный обратный клапан  3/4 VR (10/120шт)</t>
  </si>
  <si>
    <t>409.06 руб.</t>
  </si>
  <si>
    <t>FIO-250003</t>
  </si>
  <si>
    <t>ZH681</t>
  </si>
  <si>
    <t>Горизонтальный обратный клапан  1 VR (8/64шт)</t>
  </si>
  <si>
    <t>654.50 руб.</t>
  </si>
  <si>
    <t>FIO-250004</t>
  </si>
  <si>
    <t>ZH682</t>
  </si>
  <si>
    <t>Горизонтальный обратный клапан  11/4 VR (5/60шт)</t>
  </si>
  <si>
    <t>1 123.06 руб.</t>
  </si>
  <si>
    <t>FIO-250005</t>
  </si>
  <si>
    <t>ZH683</t>
  </si>
  <si>
    <t>Горизонтальный обратный клапан  11/2  VR (5/60шт)</t>
  </si>
  <si>
    <t>1 356.60 руб.</t>
  </si>
  <si>
    <t>FIO-250006</t>
  </si>
  <si>
    <t>ZH684</t>
  </si>
  <si>
    <t>Горизонтальный обратный клапан  2  VR (2/30шт)</t>
  </si>
  <si>
    <t>2 057.21 руб.</t>
  </si>
  <si>
    <t>Обратные клапана латунные VIEIR усиленные</t>
  </si>
  <si>
    <t>FIO-210001</t>
  </si>
  <si>
    <t>ZH673</t>
  </si>
  <si>
    <t>клапан обратный пруж. VR усиленый 1/2" с лат.серд. (20/160шт)</t>
  </si>
  <si>
    <t>346.59 руб.</t>
  </si>
  <si>
    <t>FIO-210002</t>
  </si>
  <si>
    <t>ZH674</t>
  </si>
  <si>
    <t>клапан обратный пруж. VR усиленый 3/4" с лат.серд. (12/96шт)</t>
  </si>
  <si>
    <t>520.63 руб.</t>
  </si>
  <si>
    <t>FIO-210003</t>
  </si>
  <si>
    <t>ZH675</t>
  </si>
  <si>
    <t>клапан обратный пруж. VR усиленый 1" с лат.серд. (8/64шт)</t>
  </si>
  <si>
    <t>779.45 руб.</t>
  </si>
  <si>
    <t>FIO-210004</t>
  </si>
  <si>
    <t>ZH676</t>
  </si>
  <si>
    <t>клапан обратный пруж. VR усиленый 1 1/4" с лат.серд. (4/40шт)</t>
  </si>
  <si>
    <t>1 190.00 руб.</t>
  </si>
  <si>
    <t>FIO-210005</t>
  </si>
  <si>
    <t>ZH677</t>
  </si>
  <si>
    <t>клапан обратный пруж. VR усиленый 1 1/2" с лат.серд. (2/32шт)</t>
  </si>
  <si>
    <t>1 838.55 руб.</t>
  </si>
  <si>
    <t>FIO-210006</t>
  </si>
  <si>
    <t>ZH678</t>
  </si>
  <si>
    <t>клапан обратный пруж. VR усиленый 2" с лат.серд. (2/32шт)</t>
  </si>
  <si>
    <t>2 704.28 руб.</t>
  </si>
  <si>
    <t>FIO-290004</t>
  </si>
  <si>
    <t>ZHM675</t>
  </si>
  <si>
    <t>клапан обратный пруж.  с лат.серд. 1" НАР-ВН (для скважин) с доп. упл. (8/64шт)</t>
  </si>
  <si>
    <t>764.58 руб.</t>
  </si>
  <si>
    <t>Обратные клапана латунные ZEGOR</t>
  </si>
  <si>
    <t>ZGR-000054</t>
  </si>
  <si>
    <t>FL1</t>
  </si>
  <si>
    <t>Обратный клапан Zegor усиленный 1/2" латунный шток (35/140шт)</t>
  </si>
  <si>
    <t>330.12 руб.</t>
  </si>
  <si>
    <t>ZGR-000055</t>
  </si>
  <si>
    <t>FL2</t>
  </si>
  <si>
    <t>Обратный клапан Zegor усиленный 3/4" латунный шток (25/100шт)</t>
  </si>
  <si>
    <t>484.35 руб.</t>
  </si>
  <si>
    <t>ZGR-000056</t>
  </si>
  <si>
    <t>FL3</t>
  </si>
  <si>
    <t>Обратный клапан Zegor усиленный 1" латунный шток (20/80шт)</t>
  </si>
  <si>
    <t>679.17 руб.</t>
  </si>
  <si>
    <t>ZGR-000121</t>
  </si>
  <si>
    <t>FL4</t>
  </si>
  <si>
    <t>Обратный клапан Zegor усиленный 1 1/4" латунный шток (15/60шт)</t>
  </si>
  <si>
    <t>922.70 руб.</t>
  </si>
  <si>
    <t>ZGR-000122</t>
  </si>
  <si>
    <t>FL5</t>
  </si>
  <si>
    <t>Обратный клапан Zegor усиленный 1 1/2" латунный шток (9/36шт)</t>
  </si>
  <si>
    <t>1 531.52 руб.</t>
  </si>
  <si>
    <t>ZGR-000123</t>
  </si>
  <si>
    <t>FL6</t>
  </si>
  <si>
    <t>Обратный клапан Zegor усиленный 2" латунный шток (3/18шт)</t>
  </si>
  <si>
    <t>2 281.04 руб.</t>
  </si>
  <si>
    <t>ZGR-000131</t>
  </si>
  <si>
    <t>FLN3P</t>
  </si>
  <si>
    <t>Обратный клапан Zegor усиленный 1" НАР-ВН латунный шток (15/90шт)</t>
  </si>
  <si>
    <t>739.21 руб.</t>
  </si>
  <si>
    <t>ZGR-000132</t>
  </si>
  <si>
    <t>FLN4P</t>
  </si>
  <si>
    <t>Обратный клапан Zegor усиленный 1 1/4" НАР-ВН латунный шток (15/60шт)</t>
  </si>
  <si>
    <t>1 020.36 руб.</t>
  </si>
  <si>
    <t>Обратные клапана с сеткой</t>
  </si>
  <si>
    <t>FIO-201001</t>
  </si>
  <si>
    <t>Обратный клапан латунь с сеткой 1/2" (20/120шт)</t>
  </si>
  <si>
    <t>171.00 руб.</t>
  </si>
  <si>
    <t>FIO-201002</t>
  </si>
  <si>
    <t>Обратный клапан латунь с сеткой 3/4" (10/80шт)</t>
  </si>
  <si>
    <t>247.94 руб.</t>
  </si>
  <si>
    <t>FIO-201003</t>
  </si>
  <si>
    <t>Обратный клапан латунь с сеткой 1" (10/80шт)</t>
  </si>
  <si>
    <t>357.69 руб.</t>
  </si>
  <si>
    <t>FIO-201004</t>
  </si>
  <si>
    <t>Обратный клапан латунь с сеткой 11/4" (5/50шт)</t>
  </si>
  <si>
    <t>574.27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</si>
</sst>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8695c9_d46a_11e9_8109_003048fd731b_4829afe5_0627_11ea_810d_003048fd731b1.jpeg"/><Relationship Id="rId2" Type="http://schemas.openxmlformats.org/officeDocument/2006/relationships/image" Target="../media/c68695c5_d46a_11e9_8109_003048fd731b_4829afe6_0627_11ea_810d_003048fd731b2.jpeg"/><Relationship Id="rId3" Type="http://schemas.openxmlformats.org/officeDocument/2006/relationships/image" Target="../media/c68695c7_d46a_11e9_8109_003048fd731b_4829afe7_0627_11ea_810d_003048fd731b3.jpeg"/><Relationship Id="rId4" Type="http://schemas.openxmlformats.org/officeDocument/2006/relationships/image" Target="../media/8a41b9e0_86a5_11e9_8101_003048fd731b_c85d7d0e_281d_11ed_a30f_00259070b4874.jpeg"/><Relationship Id="rId5" Type="http://schemas.openxmlformats.org/officeDocument/2006/relationships/image" Target="../media/8a41b9e4_86a5_11e9_8101_003048fd731b_c85d7d12_281d_11ed_a30f_00259070b4875.jpeg"/><Relationship Id="rId6" Type="http://schemas.openxmlformats.org/officeDocument/2006/relationships/image" Target="../media/8a41b9e8_86a5_11e9_8101_003048fd731b_c85d7d16_281d_11ed_a30f_00259070b4876.jpeg"/><Relationship Id="rId7" Type="http://schemas.openxmlformats.org/officeDocument/2006/relationships/image" Target="../media/8a41b9ec_86a5_11e9_8101_003048fd731b_c85d7d26_281d_11ed_a30f_00259070b4877.jpeg"/><Relationship Id="rId8" Type="http://schemas.openxmlformats.org/officeDocument/2006/relationships/image" Target="../media/8a41b9f0_86a5_11e9_8101_003048fd731b_c85d7d2a_281d_11ed_a30f_00259070b4878.jpeg"/><Relationship Id="rId9" Type="http://schemas.openxmlformats.org/officeDocument/2006/relationships/image" Target="../media/8a41b9f4_86a5_11e9_8101_003048fd731b_c85d7d2e_281d_11ed_a30f_00259070b4879.jpeg"/><Relationship Id="rId10" Type="http://schemas.openxmlformats.org/officeDocument/2006/relationships/image" Target="../media/8a41b9f8_86a5_11e9_8101_003048fd731b_c85d7d32_281d_11ed_a30f_00259070b48710.jpeg"/><Relationship Id="rId11" Type="http://schemas.openxmlformats.org/officeDocument/2006/relationships/image" Target="../media/8a41b9fc_86a5_11e9_8101_003048fd731b_c85d7d36_281d_11ed_a30f_00259070b48711.jpeg"/><Relationship Id="rId12" Type="http://schemas.openxmlformats.org/officeDocument/2006/relationships/image" Target="../media/8a41ba00_86a5_11e9_8101_003048fd731b_c85d7d3a_281d_11ed_a30f_00259070b48712.jpeg"/><Relationship Id="rId13" Type="http://schemas.openxmlformats.org/officeDocument/2006/relationships/image" Target="../media/8a41ba04_86a5_11e9_8101_003048fd731b_c85d7d3e_281d_11ed_a30f_00259070b48713.jpeg"/><Relationship Id="rId14" Type="http://schemas.openxmlformats.org/officeDocument/2006/relationships/image" Target="../media/8a41ba08_86a5_11e9_8101_003048fd731b_c85d7d42_281d_11ed_a30f_00259070b48714.jpeg"/><Relationship Id="rId15" Type="http://schemas.openxmlformats.org/officeDocument/2006/relationships/image" Target="../media/8a41ba0c_86a5_11e9_8101_003048fd731b_c85d7d46_281d_11ed_a30f_00259070b48715.jpeg"/><Relationship Id="rId16" Type="http://schemas.openxmlformats.org/officeDocument/2006/relationships/image" Target="../media/8a41ba10_86a5_11e9_8101_003048fd731b_c85d7d4a_281d_11ed_a30f_00259070b48716.jpeg"/><Relationship Id="rId17" Type="http://schemas.openxmlformats.org/officeDocument/2006/relationships/image" Target="../media/8a41ba14_86a5_11e9_8101_003048fd731b_c85d7d4e_281d_11ed_a30f_00259070b48717.jpeg"/><Relationship Id="rId18" Type="http://schemas.openxmlformats.org/officeDocument/2006/relationships/image" Target="../media/8a41ba18_86a5_11e9_8101_003048fd731b_c85d7d50_281d_11ed_a30f_00259070b48718.jpeg"/><Relationship Id="rId19" Type="http://schemas.openxmlformats.org/officeDocument/2006/relationships/image" Target="../media/3a76c3b5_0b65_11ec_831e_003048fd731b_c85d7d1a_281d_11ed_a30f_00259070b48719.jpeg"/><Relationship Id="rId20" Type="http://schemas.openxmlformats.org/officeDocument/2006/relationships/image" Target="../media/3a76c3b7_0b65_11ec_831e_003048fd731b_c85d7d1e_281d_11ed_a30f_00259070b48720.jpeg"/><Relationship Id="rId21" Type="http://schemas.openxmlformats.org/officeDocument/2006/relationships/image" Target="../media/3a76c3b9_0b65_11ec_831e_003048fd731b_c85d7d22_281d_11ed_a30f_00259070b48721.jpeg"/><Relationship Id="rId22" Type="http://schemas.openxmlformats.org/officeDocument/2006/relationships/image" Target="../media/8a41ba73_86a5_11e9_8101_003048fd731b_c85d7d57_281d_11ed_a30f_00259070b48722.jpeg"/><Relationship Id="rId23" Type="http://schemas.openxmlformats.org/officeDocument/2006/relationships/image" Target="../media/8a41ba77_86a5_11e9_8101_003048fd731b_c85d7d58_281d_11ed_a30f_00259070b48723.jpeg"/><Relationship Id="rId24" Type="http://schemas.openxmlformats.org/officeDocument/2006/relationships/image" Target="../media/8a41ba7b_86a5_11e9_8101_003048fd731b_c85d7d59_281d_11ed_a30f_00259070b48724.jpeg"/><Relationship Id="rId25" Type="http://schemas.openxmlformats.org/officeDocument/2006/relationships/image" Target="../media/8a41ba7f_86a5_11e9_8101_003048fd731b_c85d7d5a_281d_11ed_a30f_00259070b48725.jpeg"/><Relationship Id="rId26" Type="http://schemas.openxmlformats.org/officeDocument/2006/relationships/image" Target="../media/8a41ba83_86a5_11e9_8101_003048fd731b_c85d7d5b_281d_11ed_a30f_00259070b48726.jpeg"/><Relationship Id="rId27" Type="http://schemas.openxmlformats.org/officeDocument/2006/relationships/image" Target="../media/8a41ba87_86a5_11e9_8101_003048fd731b_c85d7d5c_281d_11ed_a30f_00259070b48727.jpeg"/><Relationship Id="rId28" Type="http://schemas.openxmlformats.org/officeDocument/2006/relationships/image" Target="../media/8a41ba1d_86a5_11e9_8101_003048fd731b_c85d7d5d_281d_11ed_a30f_00259070b48728.jpeg"/><Relationship Id="rId29" Type="http://schemas.openxmlformats.org/officeDocument/2006/relationships/image" Target="../media/8a41ba1f_86a5_11e9_8101_003048fd731b_c85d7d5e_281d_11ed_a30f_00259070b48729.jpeg"/><Relationship Id="rId30" Type="http://schemas.openxmlformats.org/officeDocument/2006/relationships/image" Target="../media/8a41ba21_86a5_11e9_8101_003048fd731b_c85d7d5f_281d_11ed_a30f_00259070b48730.jpeg"/><Relationship Id="rId31" Type="http://schemas.openxmlformats.org/officeDocument/2006/relationships/image" Target="../media/8a41ba23_86a5_11e9_8101_003048fd731b_c85d7d60_281d_11ed_a30f_00259070b48731.jpeg"/><Relationship Id="rId32" Type="http://schemas.openxmlformats.org/officeDocument/2006/relationships/image" Target="../media/8a41ba25_86a5_11e9_8101_003048fd731b_c85d7d61_281d_11ed_a30f_00259070b48732.jpeg"/><Relationship Id="rId33" Type="http://schemas.openxmlformats.org/officeDocument/2006/relationships/image" Target="../media/8a41ba27_86a5_11e9_8101_003048fd731b_c85d7d62_281d_11ed_a30f_00259070b48733.jpeg"/><Relationship Id="rId34" Type="http://schemas.openxmlformats.org/officeDocument/2006/relationships/image" Target="../media/4687ac7f_ffbc_11e9_810b_003048fd731b_4a7d77f8_0312_11ef_a5a4_047c1617b14334.jpeg"/><Relationship Id="rId35" Type="http://schemas.openxmlformats.org/officeDocument/2006/relationships/image" Target="../media/f423f455_c461_11eb_82be_003048fd731b_a15553b6_602e_11ec_a20b_00259070b48735.jpeg"/><Relationship Id="rId36" Type="http://schemas.openxmlformats.org/officeDocument/2006/relationships/image" Target="../media/f423f457_c461_11eb_82be_003048fd731b_a15553b7_602e_11ec_a20b_00259070b48736.jpeg"/><Relationship Id="rId37" Type="http://schemas.openxmlformats.org/officeDocument/2006/relationships/image" Target="../media/f423f459_c461_11eb_82be_003048fd731b_a15553b8_602e_11ec_a20b_00259070b48737.jpeg"/><Relationship Id="rId38" Type="http://schemas.openxmlformats.org/officeDocument/2006/relationships/image" Target="../media/29b1cbc5_3e5b_11ec_836e_003048fd731b_a15553b9_602e_11ec_a20b_00259070b48738.jpeg"/><Relationship Id="rId39" Type="http://schemas.openxmlformats.org/officeDocument/2006/relationships/image" Target="../media/29b1cbc7_3e5b_11ec_836e_003048fd731b_a15553ba_602e_11ec_a20b_00259070b48739.jpeg"/><Relationship Id="rId40" Type="http://schemas.openxmlformats.org/officeDocument/2006/relationships/image" Target="../media/29b1cbc9_3e5b_11ec_836e_003048fd731b_a15553bb_602e_11ec_a20b_00259070b48740.jpeg"/><Relationship Id="rId41" Type="http://schemas.openxmlformats.org/officeDocument/2006/relationships/image" Target="../media/29b1cbd9_3e5b_11ec_836e_003048fd731b_c85d7d64_281d_11ed_a30f_00259070b48741.jpeg"/><Relationship Id="rId42" Type="http://schemas.openxmlformats.org/officeDocument/2006/relationships/image" Target="../media/29b1cbdb_3e5b_11ec_836e_003048fd731b_c85d7d65_281d_11ed_a30f_00259070b48742.jpeg"/><Relationship Id="rId43" Type="http://schemas.openxmlformats.org/officeDocument/2006/relationships/image" Target="../media/7ea6b7b2_b825_11eb_82ae_003048fd731b_c85d7d68_281d_11ed_a30f_00259070b48743.jpeg"/><Relationship Id="rId44" Type="http://schemas.openxmlformats.org/officeDocument/2006/relationships/image" Target="../media/7ea6b7b4_b825_11eb_82ae_003048fd731b_c85d7d6c_281d_11ed_a30f_00259070b48744.jpeg"/><Relationship Id="rId45" Type="http://schemas.openxmlformats.org/officeDocument/2006/relationships/image" Target="../media/7ea6b7b6_b825_11eb_82ae_003048fd731b_c85d7d66_281d_11ed_a30f_00259070b48745.jpeg"/><Relationship Id="rId46" Type="http://schemas.openxmlformats.org/officeDocument/2006/relationships/image" Target="../media/2aeadee1_d53b_11eb_82d4_003048fd731b_c85d7d6a_281d_11ed_a30f_00259070b4874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823108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J4*285.60</f>
        <v>0</v>
      </c>
      <c r="L4" s="5"/>
    </row>
    <row r="5" spans="1:12" customHeight="1" ht="105" outlineLevel="3">
      <c r="A5" s="1"/>
      <c r="B5" s="1">
        <v>823106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J5*428.40</f>
        <v>0</v>
      </c>
      <c r="L5" s="5"/>
    </row>
    <row r="6" spans="1:12" customHeight="1" ht="105" outlineLevel="3">
      <c r="A6" s="1"/>
      <c r="B6" s="1">
        <v>823107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22</v>
      </c>
      <c r="H6" s="2">
        <v>0</v>
      </c>
      <c r="I6" s="1">
        <v>0</v>
      </c>
      <c r="J6" s="3" t="s">
        <v>17</v>
      </c>
      <c r="K6" s="2" t="str">
        <f>J6*571.20</f>
        <v>0</v>
      </c>
      <c r="L6" s="5"/>
    </row>
    <row r="7" spans="1:12" outlineLevel="1">
      <c r="A7" s="7" t="s">
        <v>27</v>
      </c>
      <c r="B7" s="7"/>
      <c r="C7" s="7"/>
      <c r="D7" s="7"/>
      <c r="E7" s="7"/>
      <c r="F7" s="7"/>
      <c r="G7" s="7"/>
      <c r="H7" s="7"/>
      <c r="I7" s="7"/>
      <c r="J7" s="7"/>
      <c r="K7" s="7"/>
      <c r="L7" s="5"/>
    </row>
    <row r="8" spans="1:12" customHeight="1" ht="105" outlineLevel="3">
      <c r="A8" s="1"/>
      <c r="B8" s="1">
        <v>818914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22</v>
      </c>
      <c r="H8" s="2" t="s">
        <v>32</v>
      </c>
      <c r="I8" s="1">
        <v>0</v>
      </c>
      <c r="J8" s="3" t="s">
        <v>17</v>
      </c>
      <c r="K8" s="2" t="str">
        <f>J8*446.00</f>
        <v>0</v>
      </c>
      <c r="L8" s="5"/>
    </row>
    <row r="9" spans="1:12" customHeight="1" ht="105" outlineLevel="3">
      <c r="A9" s="1"/>
      <c r="B9" s="1">
        <v>818915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 t="s">
        <v>38</v>
      </c>
      <c r="I9" s="1">
        <v>0</v>
      </c>
      <c r="J9" s="3" t="s">
        <v>17</v>
      </c>
      <c r="K9" s="2" t="str">
        <f>J9*657.00</f>
        <v>0</v>
      </c>
      <c r="L9" s="5"/>
    </row>
    <row r="10" spans="1:12" customHeight="1" ht="105" outlineLevel="3">
      <c r="A10" s="1"/>
      <c r="B10" s="1">
        <v>818916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22</v>
      </c>
      <c r="H10" s="2" t="s">
        <v>32</v>
      </c>
      <c r="I10" s="1">
        <v>0</v>
      </c>
      <c r="J10" s="3" t="s">
        <v>17</v>
      </c>
      <c r="K10" s="2" t="str">
        <f>J10*1012.00</f>
        <v>0</v>
      </c>
      <c r="L10" s="5"/>
    </row>
    <row r="11" spans="1:12" customHeight="1" ht="105" outlineLevel="3">
      <c r="A11" s="1"/>
      <c r="B11" s="1">
        <v>818917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22</v>
      </c>
      <c r="H11" s="2" t="s">
        <v>47</v>
      </c>
      <c r="I11" s="1">
        <v>0</v>
      </c>
      <c r="J11" s="3" t="s">
        <v>17</v>
      </c>
      <c r="K11" s="2" t="str">
        <f>J11*397.00</f>
        <v>0</v>
      </c>
      <c r="L11" s="5"/>
    </row>
    <row r="12" spans="1:12" customHeight="1" ht="105" outlineLevel="3">
      <c r="A12" s="1"/>
      <c r="B12" s="1">
        <v>818918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22</v>
      </c>
      <c r="H12" s="2" t="s">
        <v>38</v>
      </c>
      <c r="I12" s="1">
        <v>0</v>
      </c>
      <c r="J12" s="3" t="s">
        <v>17</v>
      </c>
      <c r="K12" s="2" t="str">
        <f>J12*489.00</f>
        <v>0</v>
      </c>
      <c r="L12" s="5"/>
    </row>
    <row r="13" spans="1:12" customHeight="1" ht="105" outlineLevel="3">
      <c r="A13" s="1"/>
      <c r="B13" s="1">
        <v>818919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22</v>
      </c>
      <c r="H13" s="2" t="s">
        <v>38</v>
      </c>
      <c r="I13" s="1">
        <v>0</v>
      </c>
      <c r="J13" s="3" t="s">
        <v>17</v>
      </c>
      <c r="K13" s="2" t="str">
        <f>J13*808.00</f>
        <v>0</v>
      </c>
      <c r="L13" s="5"/>
    </row>
    <row r="14" spans="1:12" customHeight="1" ht="105" outlineLevel="3">
      <c r="A14" s="1"/>
      <c r="B14" s="1">
        <v>818920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6</v>
      </c>
      <c r="H14" s="2" t="s">
        <v>60</v>
      </c>
      <c r="I14" s="1">
        <v>0</v>
      </c>
      <c r="J14" s="3" t="s">
        <v>17</v>
      </c>
      <c r="K14" s="2" t="str">
        <f>J14*1157.00</f>
        <v>0</v>
      </c>
      <c r="L14" s="5"/>
    </row>
    <row r="15" spans="1:12" customHeight="1" ht="105" outlineLevel="3">
      <c r="A15" s="1"/>
      <c r="B15" s="1">
        <v>818921</v>
      </c>
      <c r="C15" s="1" t="s">
        <v>61</v>
      </c>
      <c r="D15" s="1" t="s">
        <v>62</v>
      </c>
      <c r="E15" s="2" t="s">
        <v>63</v>
      </c>
      <c r="F15" s="2" t="s">
        <v>64</v>
      </c>
      <c r="G15" s="2">
        <v>4</v>
      </c>
      <c r="H15" s="2" t="s">
        <v>60</v>
      </c>
      <c r="I15" s="1">
        <v>0</v>
      </c>
      <c r="J15" s="3" t="s">
        <v>17</v>
      </c>
      <c r="K15" s="2" t="str">
        <f>J15*1946.00</f>
        <v>0</v>
      </c>
      <c r="L15" s="5"/>
    </row>
    <row r="16" spans="1:12" customHeight="1" ht="105" outlineLevel="3">
      <c r="A16" s="1"/>
      <c r="B16" s="1">
        <v>818922</v>
      </c>
      <c r="C16" s="1" t="s">
        <v>65</v>
      </c>
      <c r="D16" s="1" t="s">
        <v>66</v>
      </c>
      <c r="E16" s="2" t="s">
        <v>67</v>
      </c>
      <c r="F16" s="2" t="s">
        <v>68</v>
      </c>
      <c r="G16" s="2">
        <v>5</v>
      </c>
      <c r="H16" s="2" t="s">
        <v>60</v>
      </c>
      <c r="I16" s="1">
        <v>0</v>
      </c>
      <c r="J16" s="3" t="s">
        <v>17</v>
      </c>
      <c r="K16" s="2" t="str">
        <f>J16*2768.00</f>
        <v>0</v>
      </c>
      <c r="L16" s="5"/>
    </row>
    <row r="17" spans="1:12" customHeight="1" ht="105" outlineLevel="3">
      <c r="A17" s="1"/>
      <c r="B17" s="1">
        <v>818923</v>
      </c>
      <c r="C17" s="1" t="s">
        <v>69</v>
      </c>
      <c r="D17" s="1" t="s">
        <v>70</v>
      </c>
      <c r="E17" s="2" t="s">
        <v>71</v>
      </c>
      <c r="F17" s="2" t="s">
        <v>72</v>
      </c>
      <c r="G17" s="2">
        <v>6</v>
      </c>
      <c r="H17" s="2" t="s">
        <v>22</v>
      </c>
      <c r="I17" s="1">
        <v>0</v>
      </c>
      <c r="J17" s="3" t="s">
        <v>17</v>
      </c>
      <c r="K17" s="2" t="str">
        <f>J17*1016.00</f>
        <v>0</v>
      </c>
      <c r="L17" s="5"/>
    </row>
    <row r="18" spans="1:12" customHeight="1" ht="105" outlineLevel="3">
      <c r="A18" s="1"/>
      <c r="B18" s="1">
        <v>818924</v>
      </c>
      <c r="C18" s="1" t="s">
        <v>73</v>
      </c>
      <c r="D18" s="1" t="s">
        <v>74</v>
      </c>
      <c r="E18" s="2" t="s">
        <v>75</v>
      </c>
      <c r="F18" s="2" t="s">
        <v>76</v>
      </c>
      <c r="G18" s="2">
        <v>0</v>
      </c>
      <c r="H18" s="2" t="s">
        <v>60</v>
      </c>
      <c r="I18" s="1">
        <v>0</v>
      </c>
      <c r="J18" s="3" t="s">
        <v>17</v>
      </c>
      <c r="K18" s="2" t="str">
        <f>J18*1430.00</f>
        <v>0</v>
      </c>
      <c r="L18" s="5"/>
    </row>
    <row r="19" spans="1:12" customHeight="1" ht="105" outlineLevel="3">
      <c r="A19" s="1"/>
      <c r="B19" s="1">
        <v>818925</v>
      </c>
      <c r="C19" s="1" t="s">
        <v>77</v>
      </c>
      <c r="D19" s="1" t="s">
        <v>78</v>
      </c>
      <c r="E19" s="2" t="s">
        <v>79</v>
      </c>
      <c r="F19" s="2" t="s">
        <v>80</v>
      </c>
      <c r="G19" s="2">
        <v>0</v>
      </c>
      <c r="H19" s="2" t="s">
        <v>37</v>
      </c>
      <c r="I19" s="1">
        <v>0</v>
      </c>
      <c r="J19" s="3" t="s">
        <v>17</v>
      </c>
      <c r="K19" s="2" t="str">
        <f>J19*2148.00</f>
        <v>0</v>
      </c>
      <c r="L19" s="5"/>
    </row>
    <row r="20" spans="1:12" customHeight="1" ht="105" outlineLevel="3">
      <c r="A20" s="1"/>
      <c r="B20" s="1">
        <v>818926</v>
      </c>
      <c r="C20" s="1" t="s">
        <v>81</v>
      </c>
      <c r="D20" s="1" t="s">
        <v>82</v>
      </c>
      <c r="E20" s="2" t="s">
        <v>83</v>
      </c>
      <c r="F20" s="2" t="s">
        <v>84</v>
      </c>
      <c r="G20" s="2">
        <v>0</v>
      </c>
      <c r="H20" s="2" t="s">
        <v>22</v>
      </c>
      <c r="I20" s="1">
        <v>0</v>
      </c>
      <c r="J20" s="3" t="s">
        <v>17</v>
      </c>
      <c r="K20" s="2" t="str">
        <f>J20*3216.00</f>
        <v>0</v>
      </c>
      <c r="L20" s="5"/>
    </row>
    <row r="21" spans="1:12" customHeight="1" ht="105" outlineLevel="3">
      <c r="A21" s="1"/>
      <c r="B21" s="1">
        <v>818927</v>
      </c>
      <c r="C21" s="1" t="s">
        <v>85</v>
      </c>
      <c r="D21" s="1" t="s">
        <v>86</v>
      </c>
      <c r="E21" s="2" t="s">
        <v>87</v>
      </c>
      <c r="F21" s="2" t="s">
        <v>88</v>
      </c>
      <c r="G21" s="2">
        <v>0</v>
      </c>
      <c r="H21" s="2" t="s">
        <v>37</v>
      </c>
      <c r="I21" s="1">
        <v>0</v>
      </c>
      <c r="J21" s="3" t="s">
        <v>17</v>
      </c>
      <c r="K21" s="2" t="str">
        <f>J21*3169.00</f>
        <v>0</v>
      </c>
      <c r="L21" s="5"/>
    </row>
    <row r="22" spans="1:12" customHeight="1" ht="105" outlineLevel="3">
      <c r="A22" s="1"/>
      <c r="B22" s="1">
        <v>818928</v>
      </c>
      <c r="C22" s="1" t="s">
        <v>89</v>
      </c>
      <c r="D22" s="1" t="s">
        <v>90</v>
      </c>
      <c r="E22" s="2" t="s">
        <v>91</v>
      </c>
      <c r="F22" s="2" t="s">
        <v>92</v>
      </c>
      <c r="G22" s="2">
        <v>0</v>
      </c>
      <c r="H22" s="2" t="s">
        <v>22</v>
      </c>
      <c r="I22" s="1">
        <v>0</v>
      </c>
      <c r="J22" s="3" t="s">
        <v>17</v>
      </c>
      <c r="K22" s="2" t="str">
        <f>J22*5505.00</f>
        <v>0</v>
      </c>
      <c r="L22" s="5"/>
    </row>
    <row r="23" spans="1:12" customHeight="1" ht="105" outlineLevel="3">
      <c r="A23" s="1"/>
      <c r="B23" s="1">
        <v>834706</v>
      </c>
      <c r="C23" s="1" t="s">
        <v>93</v>
      </c>
      <c r="D23" s="1" t="s">
        <v>94</v>
      </c>
      <c r="E23" s="2" t="s">
        <v>95</v>
      </c>
      <c r="F23" s="2" t="s">
        <v>96</v>
      </c>
      <c r="G23" s="2">
        <v>6</v>
      </c>
      <c r="H23" s="2" t="s">
        <v>60</v>
      </c>
      <c r="I23" s="1">
        <v>0</v>
      </c>
      <c r="J23" s="3" t="s">
        <v>17</v>
      </c>
      <c r="K23" s="2" t="str">
        <f>J23*1599.00</f>
        <v>0</v>
      </c>
      <c r="L23" s="5"/>
    </row>
    <row r="24" spans="1:12" customHeight="1" ht="105" outlineLevel="3">
      <c r="A24" s="1"/>
      <c r="B24" s="1">
        <v>834707</v>
      </c>
      <c r="C24" s="1" t="s">
        <v>97</v>
      </c>
      <c r="D24" s="1" t="s">
        <v>98</v>
      </c>
      <c r="E24" s="2" t="s">
        <v>99</v>
      </c>
      <c r="F24" s="2" t="s">
        <v>100</v>
      </c>
      <c r="G24" s="2">
        <v>2</v>
      </c>
      <c r="H24" s="2">
        <v>0</v>
      </c>
      <c r="I24" s="1">
        <v>0</v>
      </c>
      <c r="J24" s="3" t="s">
        <v>17</v>
      </c>
      <c r="K24" s="2" t="str">
        <f>J24*2135.00</f>
        <v>0</v>
      </c>
      <c r="L24" s="5"/>
    </row>
    <row r="25" spans="1:12" customHeight="1" ht="105" outlineLevel="3">
      <c r="A25" s="1"/>
      <c r="B25" s="1">
        <v>834708</v>
      </c>
      <c r="C25" s="1" t="s">
        <v>101</v>
      </c>
      <c r="D25" s="1" t="s">
        <v>102</v>
      </c>
      <c r="E25" s="2" t="s">
        <v>103</v>
      </c>
      <c r="F25" s="2" t="s">
        <v>104</v>
      </c>
      <c r="G25" s="2">
        <v>2</v>
      </c>
      <c r="H25" s="2" t="s">
        <v>60</v>
      </c>
      <c r="I25" s="1">
        <v>0</v>
      </c>
      <c r="J25" s="3" t="s">
        <v>17</v>
      </c>
      <c r="K25" s="2" t="str">
        <f>J25*3185.00</f>
        <v>0</v>
      </c>
      <c r="L25" s="5"/>
    </row>
    <row r="26" spans="1:12" outlineLevel="1">
      <c r="A26" s="7" t="s">
        <v>105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5"/>
    </row>
    <row r="27" spans="1:12" customHeight="1" ht="105" outlineLevel="3">
      <c r="A27" s="1"/>
      <c r="B27" s="1">
        <v>818935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0</v>
      </c>
      <c r="I27" s="1">
        <v>0</v>
      </c>
      <c r="J27" s="3" t="s">
        <v>17</v>
      </c>
      <c r="K27" s="2" t="str">
        <f>J27*296.01</f>
        <v>0</v>
      </c>
      <c r="L27" s="5"/>
    </row>
    <row r="28" spans="1:12" customHeight="1" ht="105" outlineLevel="3">
      <c r="A28" s="1"/>
      <c r="B28" s="1">
        <v>818936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>
        <v>0</v>
      </c>
      <c r="I28" s="1">
        <v>0</v>
      </c>
      <c r="J28" s="3" t="s">
        <v>17</v>
      </c>
      <c r="K28" s="2" t="str">
        <f>J28*409.06</f>
        <v>0</v>
      </c>
      <c r="L28" s="5"/>
    </row>
    <row r="29" spans="1:12" customHeight="1" ht="105" outlineLevel="3">
      <c r="A29" s="1"/>
      <c r="B29" s="1">
        <v>818937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0</v>
      </c>
      <c r="I29" s="1">
        <v>0</v>
      </c>
      <c r="J29" s="3" t="s">
        <v>17</v>
      </c>
      <c r="K29" s="2" t="str">
        <f>J29*654.50</f>
        <v>0</v>
      </c>
      <c r="L29" s="5"/>
    </row>
    <row r="30" spans="1:12" customHeight="1" ht="105" outlineLevel="3">
      <c r="A30" s="1"/>
      <c r="B30" s="1">
        <v>818938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17</v>
      </c>
      <c r="K30" s="2" t="str">
        <f>J30*1123.06</f>
        <v>0</v>
      </c>
      <c r="L30" s="5"/>
    </row>
    <row r="31" spans="1:12" customHeight="1" ht="105" outlineLevel="3">
      <c r="A31" s="1"/>
      <c r="B31" s="1">
        <v>818939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>
        <v>0</v>
      </c>
      <c r="I31" s="1">
        <v>0</v>
      </c>
      <c r="J31" s="3" t="s">
        <v>17</v>
      </c>
      <c r="K31" s="2" t="str">
        <f>J31*1356.60</f>
        <v>0</v>
      </c>
      <c r="L31" s="5"/>
    </row>
    <row r="32" spans="1:12" customHeight="1" ht="105" outlineLevel="3">
      <c r="A32" s="1"/>
      <c r="B32" s="1">
        <v>818940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>
        <v>0</v>
      </c>
      <c r="I32" s="1">
        <v>0</v>
      </c>
      <c r="J32" s="3" t="s">
        <v>17</v>
      </c>
      <c r="K32" s="2" t="str">
        <f>J32*2057.21</f>
        <v>0</v>
      </c>
      <c r="L32" s="5"/>
    </row>
    <row r="33" spans="1:12" outlineLevel="1">
      <c r="A33" s="7" t="s">
        <v>130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5"/>
    </row>
    <row r="34" spans="1:12" customHeight="1" ht="105" outlineLevel="3">
      <c r="A34" s="1"/>
      <c r="B34" s="1">
        <v>818929</v>
      </c>
      <c r="C34" s="1" t="s">
        <v>131</v>
      </c>
      <c r="D34" s="1" t="s">
        <v>132</v>
      </c>
      <c r="E34" s="2" t="s">
        <v>133</v>
      </c>
      <c r="F34" s="2" t="s">
        <v>134</v>
      </c>
      <c r="G34" s="2" t="s">
        <v>37</v>
      </c>
      <c r="H34" s="2">
        <v>0</v>
      </c>
      <c r="I34" s="1">
        <v>0</v>
      </c>
      <c r="J34" s="3" t="s">
        <v>17</v>
      </c>
      <c r="K34" s="2" t="str">
        <f>J34*346.59</f>
        <v>0</v>
      </c>
      <c r="L34" s="5"/>
    </row>
    <row r="35" spans="1:12" customHeight="1" ht="105" outlineLevel="3">
      <c r="A35" s="1"/>
      <c r="B35" s="1">
        <v>818930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22</v>
      </c>
      <c r="H35" s="2">
        <v>0</v>
      </c>
      <c r="I35" s="1">
        <v>0</v>
      </c>
      <c r="J35" s="3" t="s">
        <v>17</v>
      </c>
      <c r="K35" s="2" t="str">
        <f>J35*520.63</f>
        <v>0</v>
      </c>
      <c r="L35" s="5"/>
    </row>
    <row r="36" spans="1:12" customHeight="1" ht="105" outlineLevel="3">
      <c r="A36" s="1"/>
      <c r="B36" s="1">
        <v>818931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22</v>
      </c>
      <c r="H36" s="2">
        <v>0</v>
      </c>
      <c r="I36" s="1">
        <v>0</v>
      </c>
      <c r="J36" s="3" t="s">
        <v>17</v>
      </c>
      <c r="K36" s="2" t="str">
        <f>J36*779.45</f>
        <v>0</v>
      </c>
      <c r="L36" s="5"/>
    </row>
    <row r="37" spans="1:12" customHeight="1" ht="105" outlineLevel="3">
      <c r="A37" s="1"/>
      <c r="B37" s="1">
        <v>818932</v>
      </c>
      <c r="C37" s="1" t="s">
        <v>143</v>
      </c>
      <c r="D37" s="1" t="s">
        <v>144</v>
      </c>
      <c r="E37" s="2" t="s">
        <v>145</v>
      </c>
      <c r="F37" s="2" t="s">
        <v>146</v>
      </c>
      <c r="G37" s="2" t="s">
        <v>37</v>
      </c>
      <c r="H37" s="2">
        <v>0</v>
      </c>
      <c r="I37" s="1">
        <v>0</v>
      </c>
      <c r="J37" s="3" t="s">
        <v>17</v>
      </c>
      <c r="K37" s="2" t="str">
        <f>J37*1190.00</f>
        <v>0</v>
      </c>
      <c r="L37" s="5"/>
    </row>
    <row r="38" spans="1:12" customHeight="1" ht="105" outlineLevel="3">
      <c r="A38" s="1"/>
      <c r="B38" s="1">
        <v>818933</v>
      </c>
      <c r="C38" s="1" t="s">
        <v>147</v>
      </c>
      <c r="D38" s="1" t="s">
        <v>148</v>
      </c>
      <c r="E38" s="2" t="s">
        <v>149</v>
      </c>
      <c r="F38" s="2" t="s">
        <v>150</v>
      </c>
      <c r="G38" s="2" t="s">
        <v>37</v>
      </c>
      <c r="H38" s="2">
        <v>0</v>
      </c>
      <c r="I38" s="1">
        <v>0</v>
      </c>
      <c r="J38" s="3" t="s">
        <v>17</v>
      </c>
      <c r="K38" s="2" t="str">
        <f>J38*1838.55</f>
        <v>0</v>
      </c>
      <c r="L38" s="5"/>
    </row>
    <row r="39" spans="1:12" customHeight="1" ht="105" outlineLevel="3">
      <c r="A39" s="1"/>
      <c r="B39" s="1">
        <v>818934</v>
      </c>
      <c r="C39" s="1" t="s">
        <v>151</v>
      </c>
      <c r="D39" s="1" t="s">
        <v>152</v>
      </c>
      <c r="E39" s="2" t="s">
        <v>153</v>
      </c>
      <c r="F39" s="2" t="s">
        <v>154</v>
      </c>
      <c r="G39" s="2">
        <v>6</v>
      </c>
      <c r="H39" s="2">
        <v>0</v>
      </c>
      <c r="I39" s="1">
        <v>0</v>
      </c>
      <c r="J39" s="3" t="s">
        <v>17</v>
      </c>
      <c r="K39" s="2" t="str">
        <f>J39*2704.28</f>
        <v>0</v>
      </c>
      <c r="L39" s="5"/>
    </row>
    <row r="40" spans="1:12" customHeight="1" ht="105" outlineLevel="3">
      <c r="A40" s="1"/>
      <c r="B40" s="1">
        <v>824526</v>
      </c>
      <c r="C40" s="1" t="s">
        <v>155</v>
      </c>
      <c r="D40" s="1" t="s">
        <v>156</v>
      </c>
      <c r="E40" s="2" t="s">
        <v>157</v>
      </c>
      <c r="F40" s="2" t="s">
        <v>158</v>
      </c>
      <c r="G40" s="2" t="s">
        <v>16</v>
      </c>
      <c r="H40" s="2">
        <v>0</v>
      </c>
      <c r="I40" s="1">
        <v>0</v>
      </c>
      <c r="J40" s="3" t="s">
        <v>17</v>
      </c>
      <c r="K40" s="2" t="str">
        <f>J40*764.58</f>
        <v>0</v>
      </c>
      <c r="L40" s="5"/>
    </row>
    <row r="41" spans="1:12" outlineLevel="1">
      <c r="A41" s="7" t="s">
        <v>159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5"/>
    </row>
    <row r="42" spans="1:12" customHeight="1" ht="105" outlineLevel="3">
      <c r="A42" s="1"/>
      <c r="B42" s="1">
        <v>833193</v>
      </c>
      <c r="C42" s="1" t="s">
        <v>160</v>
      </c>
      <c r="D42" s="1" t="s">
        <v>161</v>
      </c>
      <c r="E42" s="2" t="s">
        <v>162</v>
      </c>
      <c r="F42" s="2" t="s">
        <v>163</v>
      </c>
      <c r="G42" s="2">
        <v>-5</v>
      </c>
      <c r="H42" s="2">
        <v>0</v>
      </c>
      <c r="I42" s="1" t="s">
        <v>22</v>
      </c>
      <c r="J42" s="3" t="s">
        <v>17</v>
      </c>
      <c r="K42" s="2" t="str">
        <f>J42*330.12</f>
        <v>0</v>
      </c>
      <c r="L42" s="5"/>
    </row>
    <row r="43" spans="1:12" customHeight="1" ht="105" outlineLevel="3">
      <c r="A43" s="1"/>
      <c r="B43" s="1">
        <v>833194</v>
      </c>
      <c r="C43" s="1" t="s">
        <v>164</v>
      </c>
      <c r="D43" s="1" t="s">
        <v>165</v>
      </c>
      <c r="E43" s="2" t="s">
        <v>166</v>
      </c>
      <c r="F43" s="2" t="s">
        <v>167</v>
      </c>
      <c r="G43" s="2">
        <v>0</v>
      </c>
      <c r="H43" s="2">
        <v>0</v>
      </c>
      <c r="I43" s="1">
        <v>0</v>
      </c>
      <c r="J43" s="3" t="s">
        <v>17</v>
      </c>
      <c r="K43" s="2" t="str">
        <f>J43*484.35</f>
        <v>0</v>
      </c>
      <c r="L43" s="5"/>
    </row>
    <row r="44" spans="1:12" customHeight="1" ht="105" outlineLevel="3">
      <c r="A44" s="1"/>
      <c r="B44" s="1">
        <v>833195</v>
      </c>
      <c r="C44" s="1" t="s">
        <v>168</v>
      </c>
      <c r="D44" s="1" t="s">
        <v>169</v>
      </c>
      <c r="E44" s="2" t="s">
        <v>170</v>
      </c>
      <c r="F44" s="2" t="s">
        <v>171</v>
      </c>
      <c r="G44" s="2">
        <v>-7</v>
      </c>
      <c r="H44" s="2">
        <v>0</v>
      </c>
      <c r="I44" s="1" t="s">
        <v>16</v>
      </c>
      <c r="J44" s="3" t="s">
        <v>17</v>
      </c>
      <c r="K44" s="2" t="str">
        <f>J44*679.17</f>
        <v>0</v>
      </c>
      <c r="L44" s="5"/>
    </row>
    <row r="45" spans="1:12" customHeight="1" ht="105" outlineLevel="3">
      <c r="A45" s="1"/>
      <c r="B45" s="1">
        <v>837287</v>
      </c>
      <c r="C45" s="1" t="s">
        <v>172</v>
      </c>
      <c r="D45" s="1" t="s">
        <v>173</v>
      </c>
      <c r="E45" s="2" t="s">
        <v>174</v>
      </c>
      <c r="F45" s="2" t="s">
        <v>175</v>
      </c>
      <c r="G45" s="2" t="s">
        <v>37</v>
      </c>
      <c r="H45" s="2">
        <v>0</v>
      </c>
      <c r="I45" s="1">
        <v>0</v>
      </c>
      <c r="J45" s="3" t="s">
        <v>17</v>
      </c>
      <c r="K45" s="2" t="str">
        <f>J45*922.70</f>
        <v>0</v>
      </c>
      <c r="L45" s="5"/>
    </row>
    <row r="46" spans="1:12" customHeight="1" ht="105" outlineLevel="3">
      <c r="A46" s="1"/>
      <c r="B46" s="1">
        <v>837288</v>
      </c>
      <c r="C46" s="1" t="s">
        <v>176</v>
      </c>
      <c r="D46" s="1" t="s">
        <v>177</v>
      </c>
      <c r="E46" s="2" t="s">
        <v>178</v>
      </c>
      <c r="F46" s="2" t="s">
        <v>179</v>
      </c>
      <c r="G46" s="2">
        <v>5</v>
      </c>
      <c r="H46" s="2">
        <v>0</v>
      </c>
      <c r="I46" s="1">
        <v>0</v>
      </c>
      <c r="J46" s="3" t="s">
        <v>17</v>
      </c>
      <c r="K46" s="2" t="str">
        <f>J46*1531.52</f>
        <v>0</v>
      </c>
      <c r="L46" s="5"/>
    </row>
    <row r="47" spans="1:12" customHeight="1" ht="105" outlineLevel="3">
      <c r="A47" s="1"/>
      <c r="B47" s="1">
        <v>837289</v>
      </c>
      <c r="C47" s="1" t="s">
        <v>180</v>
      </c>
      <c r="D47" s="1" t="s">
        <v>181</v>
      </c>
      <c r="E47" s="2" t="s">
        <v>182</v>
      </c>
      <c r="F47" s="2" t="s">
        <v>183</v>
      </c>
      <c r="G47" s="2">
        <v>0</v>
      </c>
      <c r="H47" s="2">
        <v>0</v>
      </c>
      <c r="I47" s="1">
        <v>0</v>
      </c>
      <c r="J47" s="3" t="s">
        <v>17</v>
      </c>
      <c r="K47" s="2" t="str">
        <f>J47*2281.04</f>
        <v>0</v>
      </c>
      <c r="L47" s="5"/>
    </row>
    <row r="48" spans="1:12" customHeight="1" ht="105" outlineLevel="3">
      <c r="A48" s="1"/>
      <c r="B48" s="1">
        <v>837297</v>
      </c>
      <c r="C48" s="1" t="s">
        <v>184</v>
      </c>
      <c r="D48" s="1" t="s">
        <v>185</v>
      </c>
      <c r="E48" s="2" t="s">
        <v>186</v>
      </c>
      <c r="F48" s="2" t="s">
        <v>187</v>
      </c>
      <c r="G48" s="2">
        <v>0</v>
      </c>
      <c r="H48" s="2">
        <v>0</v>
      </c>
      <c r="I48" s="1">
        <v>0</v>
      </c>
      <c r="J48" s="3" t="s">
        <v>17</v>
      </c>
      <c r="K48" s="2" t="str">
        <f>J48*739.21</f>
        <v>0</v>
      </c>
      <c r="L48" s="5"/>
    </row>
    <row r="49" spans="1:12" customHeight="1" ht="105" outlineLevel="3">
      <c r="A49" s="1"/>
      <c r="B49" s="1">
        <v>837298</v>
      </c>
      <c r="C49" s="1" t="s">
        <v>188</v>
      </c>
      <c r="D49" s="1" t="s">
        <v>189</v>
      </c>
      <c r="E49" s="2" t="s">
        <v>190</v>
      </c>
      <c r="F49" s="2" t="s">
        <v>191</v>
      </c>
      <c r="G49" s="2">
        <v>7</v>
      </c>
      <c r="H49" s="2">
        <v>0</v>
      </c>
      <c r="I49" s="1">
        <v>0</v>
      </c>
      <c r="J49" s="3" t="s">
        <v>17</v>
      </c>
      <c r="K49" s="2" t="str">
        <f>J49*1020.36</f>
        <v>0</v>
      </c>
      <c r="L49" s="5"/>
    </row>
    <row r="50" spans="1:12" outlineLevel="1">
      <c r="A50" s="7" t="s">
        <v>192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5"/>
    </row>
    <row r="51" spans="1:12" customHeight="1" ht="105" outlineLevel="3">
      <c r="A51" s="1"/>
      <c r="B51" s="1">
        <v>878733</v>
      </c>
      <c r="C51" s="1" t="s">
        <v>193</v>
      </c>
      <c r="D51" s="1"/>
      <c r="E51" s="2" t="s">
        <v>194</v>
      </c>
      <c r="F51" s="2" t="s">
        <v>195</v>
      </c>
      <c r="G51" s="2" t="s">
        <v>22</v>
      </c>
      <c r="H51" s="2">
        <v>0</v>
      </c>
      <c r="I51" s="1">
        <v>0</v>
      </c>
      <c r="J51" s="3" t="s">
        <v>17</v>
      </c>
      <c r="K51" s="2" t="str">
        <f>J51*171.00</f>
        <v>0</v>
      </c>
      <c r="L51" s="5"/>
    </row>
    <row r="52" spans="1:12" customHeight="1" ht="105" outlineLevel="3">
      <c r="A52" s="1"/>
      <c r="B52" s="1">
        <v>878734</v>
      </c>
      <c r="C52" s="1" t="s">
        <v>196</v>
      </c>
      <c r="D52" s="1"/>
      <c r="E52" s="2" t="s">
        <v>197</v>
      </c>
      <c r="F52" s="2" t="s">
        <v>198</v>
      </c>
      <c r="G52" s="2">
        <v>0</v>
      </c>
      <c r="H52" s="2">
        <v>0</v>
      </c>
      <c r="I52" s="1">
        <v>0</v>
      </c>
      <c r="J52" s="3" t="s">
        <v>17</v>
      </c>
      <c r="K52" s="2" t="str">
        <f>J52*247.94</f>
        <v>0</v>
      </c>
      <c r="L52" s="5"/>
    </row>
    <row r="53" spans="1:12" customHeight="1" ht="105" outlineLevel="3">
      <c r="A53" s="1"/>
      <c r="B53" s="1">
        <v>878735</v>
      </c>
      <c r="C53" s="1" t="s">
        <v>199</v>
      </c>
      <c r="D53" s="1"/>
      <c r="E53" s="2" t="s">
        <v>200</v>
      </c>
      <c r="F53" s="2" t="s">
        <v>201</v>
      </c>
      <c r="G53" s="2">
        <v>0</v>
      </c>
      <c r="H53" s="2">
        <v>0</v>
      </c>
      <c r="I53" s="1">
        <v>0</v>
      </c>
      <c r="J53" s="3" t="s">
        <v>17</v>
      </c>
      <c r="K53" s="2" t="str">
        <f>J53*357.69</f>
        <v>0</v>
      </c>
      <c r="L53" s="5"/>
    </row>
    <row r="54" spans="1:12" customHeight="1" ht="105" outlineLevel="3">
      <c r="A54" s="1"/>
      <c r="B54" s="1">
        <v>878736</v>
      </c>
      <c r="C54" s="1" t="s">
        <v>202</v>
      </c>
      <c r="D54" s="1"/>
      <c r="E54" s="2" t="s">
        <v>203</v>
      </c>
      <c r="F54" s="2" t="s">
        <v>204</v>
      </c>
      <c r="G54" s="2">
        <v>5</v>
      </c>
      <c r="H54" s="2">
        <v>0</v>
      </c>
      <c r="I54" s="1">
        <v>0</v>
      </c>
      <c r="J54" s="3" t="s">
        <v>17</v>
      </c>
      <c r="K54" s="2" t="str">
        <f>J54*574.27</f>
        <v>0</v>
      </c>
      <c r="L5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:K7"/>
    <mergeCell ref="A26:K26"/>
    <mergeCell ref="A33:K33"/>
    <mergeCell ref="A41:K41"/>
    <mergeCell ref="A50:K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2025-10-29T11:28:37+03:00</dcterms:created>
  <dcterms:modified xsi:type="dcterms:W3CDTF">2025-10-29T11:28:37+03:00</dcterms:modified>
  <dc:title>Untitled Spreadsheet</dc:title>
  <dc:description/>
  <dc:subject/>
  <cp:keywords/>
  <cp:category/>
</cp:coreProperties>
</file>