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<sst xmlns="http://schemas.openxmlformats.org/spreadsheetml/2006/main" uniqueCount="198">
  <si>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</si>
  <si>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</si>
  <si>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</si>
  <si>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</si>
  <si>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</si>
  <si>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</si>
  <si>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</si>
  <si>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</si>
  <si>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</si>
  <si>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</si>
  <si>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 и арматура</t>
  </si>
  <si>
    <t>Арматура для смывных бачков</t>
  </si>
  <si>
    <t>Арматура для смывных бачков VIEIR</t>
  </si>
  <si>
    <t>ASB-130001</t>
  </si>
  <si>
    <t>VRQ40</t>
  </si>
  <si>
    <t>клапан впускной НИЖНИЙ подвод для слив. бачка резьба латунь 1/2" (в коробке) (1/40шт)</t>
  </si>
  <si>
    <t>465.59 руб.</t>
  </si>
  <si>
    <t>&gt;10</t>
  </si>
  <si>
    <t>шт</t>
  </si>
  <si>
    <t>ASB-130002</t>
  </si>
  <si>
    <t>VRQ41</t>
  </si>
  <si>
    <t>клапан впускной БОКОВОЙ подвод для слив. бачка резьба латунь 1/2" (в коробке) (30шт)</t>
  </si>
  <si>
    <t>501.29 руб.</t>
  </si>
  <si>
    <t>&gt;25</t>
  </si>
  <si>
    <t>ASB-130003</t>
  </si>
  <si>
    <t>VRQ42</t>
  </si>
  <si>
    <t>арматура 2-х кнопочная универ. НИЖНИЙ пневмо подвод/хром клапан с лат резьбой (в коробке) (20шт)</t>
  </si>
  <si>
    <t>1 050.18 руб.</t>
  </si>
  <si>
    <t>ASB-130004</t>
  </si>
  <si>
    <t>VRQ43</t>
  </si>
  <si>
    <t>арматура 2-х кнопочная универ. БОКОВОЙ подвод/хром клапан с лат резьбой (в коробке) (20шт)</t>
  </si>
  <si>
    <t>1 069.51 руб.</t>
  </si>
  <si>
    <t>ASB-130005</t>
  </si>
  <si>
    <t>VRQ44</t>
  </si>
  <si>
    <t>сливной механизм 2-х кнопочный без клапана (в коробке)</t>
  </si>
  <si>
    <t>539.96 руб.</t>
  </si>
  <si>
    <t>ASB-130006</t>
  </si>
  <si>
    <t>VRQ37</t>
  </si>
  <si>
    <t>комплект арматуры для бачка унитаза тросиковый УНИВЕРСАЛЬНЫЙ (1/16шт)</t>
  </si>
  <si>
    <t>1 490.48 руб.</t>
  </si>
  <si>
    <t>ASB-130007</t>
  </si>
  <si>
    <t>VRQ38</t>
  </si>
  <si>
    <t>сливной механизм УНИВЕРСАЛЬНЫЙ (1/20шт)</t>
  </si>
  <si>
    <t>984.73 руб.</t>
  </si>
  <si>
    <t>ASB-130008</t>
  </si>
  <si>
    <t>VRQ39</t>
  </si>
  <si>
    <t>клапан впускной УНИВЕРСАЛЬНЫЙ (1/30шт)</t>
  </si>
  <si>
    <t>699.13 руб.</t>
  </si>
  <si>
    <t>ASB-130009</t>
  </si>
  <si>
    <t>VRQ48</t>
  </si>
  <si>
    <t>Впускной поплавковый клапан для бака/емкости 3/4, длина рычага 25см "VIEIR" БЕЗ ПОПЛАВКА (8/80шт)</t>
  </si>
  <si>
    <t>653.01 руб.</t>
  </si>
  <si>
    <t>ASB-130010</t>
  </si>
  <si>
    <t>VRQ49</t>
  </si>
  <si>
    <t>Впускной поплавковый клапан для бака/емкости 1, длина рычага 30см "VIEIR" БЕЗ ПОПЛАВКА (6/60шт)</t>
  </si>
  <si>
    <t>980.26 руб.</t>
  </si>
  <si>
    <t>ASB-130011</t>
  </si>
  <si>
    <t>VRQ50</t>
  </si>
  <si>
    <t>Впускной поплавковый клапан для бака/емкости 11/4, длина рычага 35см "VIEIR" БЕЗ ПОПЛАВКА (4/24шт)</t>
  </si>
  <si>
    <t>1 914.41 руб.</t>
  </si>
  <si>
    <t>ASB-130012</t>
  </si>
  <si>
    <t>VRQ54</t>
  </si>
  <si>
    <t>Впускной поплавковый клапан для бачка унитаза 1/2, длина рычага 20см "VIEIR" БЕЗ ПОПЛАВКА (10/100шт)</t>
  </si>
  <si>
    <t>486.41 руб.</t>
  </si>
  <si>
    <t>ASB-130013</t>
  </si>
  <si>
    <t>VRQ51</t>
  </si>
  <si>
    <t>Поплавок для впускного клапана  5" "VIEIR"  (100шт)</t>
  </si>
  <si>
    <t>101.15 руб.</t>
  </si>
  <si>
    <t>ASB-130014</t>
  </si>
  <si>
    <t>VRQ52</t>
  </si>
  <si>
    <t>Поплавок для впускного клапана  6" "VIEIR"  (50шт)</t>
  </si>
  <si>
    <t>160.65 руб.</t>
  </si>
  <si>
    <t>ASB-130015</t>
  </si>
  <si>
    <t>VRQ53</t>
  </si>
  <si>
    <t>Поплавок для впускного клапана  8" "VIEIR"  (25шт)</t>
  </si>
  <si>
    <t>400.14 руб.</t>
  </si>
  <si>
    <t>ASB-130016</t>
  </si>
  <si>
    <t>VRQ55</t>
  </si>
  <si>
    <t>Поплавок для бачка унитаза 1/2" для клапана VRQ54   (50шт)</t>
  </si>
  <si>
    <t>46.11 руб.</t>
  </si>
  <si>
    <t>Арматура для смывных бачков Уклад</t>
  </si>
  <si>
    <t>ASB-110001</t>
  </si>
  <si>
    <t>А 77.54.14.3</t>
  </si>
  <si>
    <t>арматура 2-х кнопочная БОКОВОЙ подвод, хром кнопка АБ-77.54.14.3 (Уклад) (18шт)</t>
  </si>
  <si>
    <t>644.30 руб.</t>
  </si>
  <si>
    <t>ASB-110002</t>
  </si>
  <si>
    <t>А 77.55.14.3</t>
  </si>
  <si>
    <t>арматура 2-х кнопочная НИЖНИЙ подвод, хром кнопка АБ.77.55.14.3 (Уклад) (18шт)</t>
  </si>
  <si>
    <t>589.83 руб.</t>
  </si>
  <si>
    <t>&gt;100</t>
  </si>
  <si>
    <t>ASB-110003</t>
  </si>
  <si>
    <t>А 77.57.14.3</t>
  </si>
  <si>
    <t>арматура 2-х кнопочная НИЖНИЙ подвод, хром кнопка АБ.77.57.14.3 (Уклад) (18шт)</t>
  </si>
  <si>
    <t>636.31 руб.</t>
  </si>
  <si>
    <t>ASB-110004</t>
  </si>
  <si>
    <t>А 105.54/56.14.3</t>
  </si>
  <si>
    <t>арматура однокнопочная БОКОВОЙ подвод, хром кнопка АБ-68.54.14.3 (Уклад) (20шт)</t>
  </si>
  <si>
    <t>576.13 руб.</t>
  </si>
  <si>
    <t>ASB-110005</t>
  </si>
  <si>
    <t>А 105.57.14.3</t>
  </si>
  <si>
    <t>арматура однокнопочная НИЖНИЙ подвод, хром кнопка АБ-69.57.14.3 (Уклад) (20шт)</t>
  </si>
  <si>
    <t>556.41 руб.</t>
  </si>
  <si>
    <t>ASB-110006</t>
  </si>
  <si>
    <t>А 110.54.14.3</t>
  </si>
  <si>
    <t>арматура шток хром/ боковой подвод АБ-66.54.14.3 (Уклад) (25шт)</t>
  </si>
  <si>
    <t>519.35 руб.</t>
  </si>
  <si>
    <t>&gt;50</t>
  </si>
  <si>
    <t>ASB-110007</t>
  </si>
  <si>
    <t>А 110.57.14.3</t>
  </si>
  <si>
    <t>арматура шток хром/ нижний подвод АБ-67.57.14.3 (Уклад) (25шт)</t>
  </si>
  <si>
    <t>495.89 руб.</t>
  </si>
  <si>
    <t>ASB-110008</t>
  </si>
  <si>
    <t>А 110.54.14.0</t>
  </si>
  <si>
    <t>арматура шток/ боковой подвод АБ-66.54.14.0 (Уклад) (25шт)</t>
  </si>
  <si>
    <t>481.44 руб.</t>
  </si>
  <si>
    <t>ASB-110009</t>
  </si>
  <si>
    <t>К 54.00.00</t>
  </si>
  <si>
    <t>клапан боковой подвод 1/2" (Уклад) КН 54 (70шт)</t>
  </si>
  <si>
    <t>212.33 руб.</t>
  </si>
  <si>
    <t>ASB-110010</t>
  </si>
  <si>
    <t>К 105.00.14.3</t>
  </si>
  <si>
    <t>клапан выпуска АС 105.00.14.3 (Уклад) (25шт)</t>
  </si>
  <si>
    <t>458.49 руб.</t>
  </si>
  <si>
    <t>ASB-110011</t>
  </si>
  <si>
    <t>К 77.00.14.3</t>
  </si>
  <si>
    <t>клапан выпуска АСД 77.00.14.3 (Уклад) (20шт)</t>
  </si>
  <si>
    <t>525.13 руб.</t>
  </si>
  <si>
    <t>ASB-110012</t>
  </si>
  <si>
    <t>К 55.00.00</t>
  </si>
  <si>
    <t>клапан нижний подвод 1/2" (Уклад) КН 55 (50шт)</t>
  </si>
  <si>
    <t>231.88 руб.</t>
  </si>
  <si>
    <t>ASB-110013</t>
  </si>
  <si>
    <t>К 55М.00.00</t>
  </si>
  <si>
    <t>клапан нижний подвод латунный штуцер 1/2" (Уклад) КН 55 Л (50шт)</t>
  </si>
  <si>
    <t>431.63 руб.</t>
  </si>
  <si>
    <t>ASB-110014</t>
  </si>
  <si>
    <t>К 57.00.00</t>
  </si>
  <si>
    <t>клапан нижний подвод 1/2" (Уклад) КН 57 (50шт)</t>
  </si>
  <si>
    <t>187.85 руб.</t>
  </si>
  <si>
    <t>ASB-110015</t>
  </si>
  <si>
    <t>ключ для арматуры белый (Уклад)</t>
  </si>
  <si>
    <t>25.50 руб.</t>
  </si>
  <si>
    <t>ASB-110016</t>
  </si>
  <si>
    <t>кнопочный узел АС 77.02.0  однокнопочный белый (Уклад)</t>
  </si>
  <si>
    <t>71.91 руб.</t>
  </si>
  <si>
    <t>ASB-110017</t>
  </si>
  <si>
    <t>кнопочный узел АС 77.02.3 однокнопочный ХРОМ (Уклад)</t>
  </si>
  <si>
    <t>111.86 руб.</t>
  </si>
  <si>
    <t>ASB-110018</t>
  </si>
  <si>
    <t>кнопочный узел АСД 77.3 двухкнопочный ХРОМ (Уклад)</t>
  </si>
  <si>
    <t>148.41 руб.</t>
  </si>
  <si>
    <t>ASB-110019</t>
  </si>
  <si>
    <t>прокладка "Акцент" (Уклад)</t>
  </si>
  <si>
    <t>57.63 руб.</t>
  </si>
  <si>
    <t>ASB-110020</t>
  </si>
  <si>
    <t>прокладка "Алседа" (Уклад)</t>
  </si>
  <si>
    <t>61.37 руб.</t>
  </si>
  <si>
    <t>ASB-110021</t>
  </si>
  <si>
    <t>прокладка "Вест" рубл. (Уклад)</t>
  </si>
  <si>
    <t>ASB-110022</t>
  </si>
  <si>
    <t>прокладка "Волгоградская" рубл. (Уклад)</t>
  </si>
  <si>
    <t>ASB-110023</t>
  </si>
  <si>
    <t>прокладка "Премьер" рубл. (Уклад)</t>
  </si>
  <si>
    <t>ASB-110024</t>
  </si>
  <si>
    <t>прокладка "Ресса" (Уклад)</t>
  </si>
  <si>
    <t>ASB-110025</t>
  </si>
  <si>
    <t>прокладка "Самара" (Уклад)</t>
  </si>
  <si>
    <t>ASB-110026</t>
  </si>
  <si>
    <t>прокладка "Стиль" (Уклад)</t>
  </si>
  <si>
    <t>ASB-110027</t>
  </si>
  <si>
    <t>прокладка "Эталон" (Уклад)</t>
  </si>
  <si>
    <t>ASB-110028</t>
  </si>
  <si>
    <t>прокладка Е4 (Уклад)</t>
  </si>
  <si>
    <t>ASB-110029</t>
  </si>
  <si>
    <t>прокладка К100 (Уклад)</t>
  </si>
  <si>
    <t>ASB-110030</t>
  </si>
  <si>
    <t>прокладка Р20 (Уклад)</t>
  </si>
  <si>
    <t>ASB-110031</t>
  </si>
  <si>
    <t>ручка металлизированная в сборе со штоком АС 110.01.0003 (Уклад)</t>
  </si>
  <si>
    <t>97.41 руб.</t>
  </si>
  <si>
    <t>ASB-110032</t>
  </si>
  <si>
    <t>ручка неметаллизированная в сборе со штоком АС 110.01.0000 (Уклад)</t>
  </si>
  <si>
    <t>65.11 руб.</t>
  </si>
  <si>
    <t>ASB-110033</t>
  </si>
  <si>
    <t>уплотнение 007 (Уклад)</t>
  </si>
  <si>
    <t>14.79 руб.</t>
  </si>
  <si>
    <t>УТ000001418</t>
  </si>
  <si>
    <t>А 110.56.14.3</t>
  </si>
  <si>
    <t>арматура шток хром/ боковой подвод  (Уклад) (30шт)</t>
  </si>
  <si>
    <t>503.15 руб.</t>
  </si>
  <si>
    <t>УТ000001419</t>
  </si>
  <si>
    <t>А 105.56.14.3</t>
  </si>
  <si>
    <t>арматура однокнопочная БОКОВОЙ подвод, хром кнопка  (Уклад) (22шт)</t>
  </si>
  <si>
    <t>521.60 руб.</t>
  </si>
  <si>
    <t>УТ000001420</t>
  </si>
  <si>
    <t>К 56.00.00</t>
  </si>
  <si>
    <t>клапан боковой подвод 1/2" (Уклад) КН 56 (90шт)</t>
  </si>
  <si>
    <t>169.60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</si>
</sst>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1867f11_3767_11ea_810f_003048fd731b_6b95d433_5a46_11f0_a775_047c1617b1431.jpeg"/><Relationship Id="rId2" Type="http://schemas.openxmlformats.org/officeDocument/2006/relationships/image" Target="../media/e1867f13_3767_11ea_810f_003048fd731b_6b95d434_5a46_11f0_a775_047c1617b1432.jpeg"/><Relationship Id="rId3" Type="http://schemas.openxmlformats.org/officeDocument/2006/relationships/image" Target="../media/e1867f15_3767_11ea_810f_003048fd731b_6b95d435_5a46_11f0_a775_047c1617b1433.jpeg"/><Relationship Id="rId4" Type="http://schemas.openxmlformats.org/officeDocument/2006/relationships/image" Target="../media/e1867f17_3767_11ea_810f_003048fd731b_6b95d436_5a46_11f0_a775_047c1617b1434.jpeg"/><Relationship Id="rId5" Type="http://schemas.openxmlformats.org/officeDocument/2006/relationships/image" Target="../media/2bb6520a_3ceb_11ea_810f_003048fd731b_6b95d437_5a46_11f0_a775_047c1617b1435.jpeg"/><Relationship Id="rId6" Type="http://schemas.openxmlformats.org/officeDocument/2006/relationships/image" Target="../media/3c8d8cf4_68f5_11ea_8111_003048fd731b_018ae963_7ca2_11ea_8111_003048fd731b6.jpeg"/><Relationship Id="rId7" Type="http://schemas.openxmlformats.org/officeDocument/2006/relationships/image" Target="../media/3c8d8cf6_68f5_11ea_8111_003048fd731b_018ae964_7ca2_11ea_8111_003048fd731b7.jpeg"/><Relationship Id="rId8" Type="http://schemas.openxmlformats.org/officeDocument/2006/relationships/image" Target="../media/3c8d8cf8_68f5_11ea_8111_003048fd731b_018ae965_7ca2_11ea_8111_003048fd731b8.jpeg"/><Relationship Id="rId9" Type="http://schemas.openxmlformats.org/officeDocument/2006/relationships/image" Target="../media/32cd962e_0918_11eb_81b8_003048fd731b_14e1e14f_f93d_11ef_a6ea_047c1617b1439.jpeg"/><Relationship Id="rId10" Type="http://schemas.openxmlformats.org/officeDocument/2006/relationships/image" Target="../media/32cd9630_0918_11eb_81b8_003048fd731b_14e1e14d_f93d_11ef_a6ea_047c1617b14310.jpeg"/><Relationship Id="rId11" Type="http://schemas.openxmlformats.org/officeDocument/2006/relationships/image" Target="../media/32cd9632_0918_11eb_81b8_003048fd731b_14e1e14e_f93d_11ef_a6ea_047c1617b14311.jpeg"/><Relationship Id="rId12" Type="http://schemas.openxmlformats.org/officeDocument/2006/relationships/image" Target="../media/32cd9634_0918_11eb_81b8_003048fd731b_14e1e150_f93d_11ef_a6ea_047c1617b14312.jpeg"/><Relationship Id="rId13" Type="http://schemas.openxmlformats.org/officeDocument/2006/relationships/image" Target="../media/32cd9636_0918_11eb_81b8_003048fd731b_a043d8fa_14ec_11eb_81c7_003048fd731b13.jpeg"/><Relationship Id="rId14" Type="http://schemas.openxmlformats.org/officeDocument/2006/relationships/image" Target="../media/32cd9638_0918_11eb_81b8_003048fd731b_a043d8fb_14ec_11eb_81c7_003048fd731b14.jpeg"/><Relationship Id="rId15" Type="http://schemas.openxmlformats.org/officeDocument/2006/relationships/image" Target="../media/32cd963a_0918_11eb_81b8_003048fd731b_a043d8fc_14ec_11eb_81c7_003048fd731b15.jpeg"/><Relationship Id="rId16" Type="http://schemas.openxmlformats.org/officeDocument/2006/relationships/image" Target="../media/32cd963c_0918_11eb_81b8_003048fd731b_a043d8fd_14ec_11eb_81c7_003048fd731b16.jpeg"/><Relationship Id="rId17" Type="http://schemas.openxmlformats.org/officeDocument/2006/relationships/image" Target="../media/27dd1f26_86a6_11e9_8101_003048fd731b_5aa2f6a8_467a_11ea_810f_003048fd731b17.jpeg"/><Relationship Id="rId18" Type="http://schemas.openxmlformats.org/officeDocument/2006/relationships/image" Target="../media/27dd1f28_86a6_11e9_8101_003048fd731b_5aa2f6a9_467a_11ea_810f_003048fd731b18.jpeg"/><Relationship Id="rId19" Type="http://schemas.openxmlformats.org/officeDocument/2006/relationships/image" Target="../media/27dd1f2a_86a6_11e9_8101_003048fd731b_5aa2f6aa_467a_11ea_810f_003048fd731b19.jpeg"/><Relationship Id="rId20" Type="http://schemas.openxmlformats.org/officeDocument/2006/relationships/image" Target="../media/27dd1f2c_86a6_11e9_8101_003048fd731b_5aa2f6ab_467a_11ea_810f_003048fd731b20.jpeg"/><Relationship Id="rId21" Type="http://schemas.openxmlformats.org/officeDocument/2006/relationships/image" Target="../media/27dd1f2e_86a6_11e9_8101_003048fd731b_5aa2f6ac_467a_11ea_810f_003048fd731b21.jpeg"/><Relationship Id="rId22" Type="http://schemas.openxmlformats.org/officeDocument/2006/relationships/image" Target="../media/27dd1f30_86a6_11e9_8101_003048fd731b_6205a0ef_467a_11ea_810f_003048fd731b22.jpeg"/><Relationship Id="rId23" Type="http://schemas.openxmlformats.org/officeDocument/2006/relationships/image" Target="../media/27dd1f32_86a6_11e9_8101_003048fd731b_5aa2f6ad_467a_11ea_810f_003048fd731b23.jpeg"/><Relationship Id="rId24" Type="http://schemas.openxmlformats.org/officeDocument/2006/relationships/image" Target="../media/27dd1f34_86a6_11e9_8101_003048fd731b_5aa2f6ae_467a_11ea_810f_003048fd731b24.jpeg"/><Relationship Id="rId25" Type="http://schemas.openxmlformats.org/officeDocument/2006/relationships/image" Target="../media/27dd1f36_86a6_11e9_8101_003048fd731b_5aa2f6af_467a_11ea_810f_003048fd731b25.jpeg"/><Relationship Id="rId26" Type="http://schemas.openxmlformats.org/officeDocument/2006/relationships/image" Target="../media/27dd1f38_86a6_11e9_8101_003048fd731b_4cac0a1e_57f4_11ea_810f_003048fd731b26.jpeg"/><Relationship Id="rId27" Type="http://schemas.openxmlformats.org/officeDocument/2006/relationships/image" Target="../media/27dd1f3a_86a6_11e9_8101_003048fd731b_4cac0a1f_57f4_11ea_810f_003048fd731b27.jpeg"/><Relationship Id="rId28" Type="http://schemas.openxmlformats.org/officeDocument/2006/relationships/image" Target="../media/27dd1f3c_86a6_11e9_8101_003048fd731b_4cac0a20_57f4_11ea_810f_003048fd731b28.jpeg"/><Relationship Id="rId29" Type="http://schemas.openxmlformats.org/officeDocument/2006/relationships/image" Target="../media/27dd1f3e_86a6_11e9_8101_003048fd731b_4cac0a21_57f4_11ea_810f_003048fd731b29.png"/><Relationship Id="rId30" Type="http://schemas.openxmlformats.org/officeDocument/2006/relationships/image" Target="../media/27dd1f40_86a6_11e9_8101_003048fd731b_4cac0a22_57f4_11ea_810f_003048fd731b30.jpeg"/><Relationship Id="rId31" Type="http://schemas.openxmlformats.org/officeDocument/2006/relationships/image" Target="../media/27dd1f42_86a6_11e9_8101_003048fd731b_21d4f639_793a_11f0_a79f_047c1617b14331.jpeg"/><Relationship Id="rId32" Type="http://schemas.openxmlformats.org/officeDocument/2006/relationships/image" Target="../media/27dd1f44_86a6_11e9_8101_003048fd731b_4cac0a24_57f4_11ea_810f_003048fd731b32.jpeg"/><Relationship Id="rId33" Type="http://schemas.openxmlformats.org/officeDocument/2006/relationships/image" Target="../media/27dd1f46_86a6_11e9_8101_003048fd731b_4cac0a25_57f4_11ea_810f_003048fd731b33.jpeg"/><Relationship Id="rId34" Type="http://schemas.openxmlformats.org/officeDocument/2006/relationships/image" Target="../media/27dd1f48_86a6_11e9_8101_003048fd731b_4cac0a26_57f4_11ea_810f_003048fd731b34.jpeg"/><Relationship Id="rId35" Type="http://schemas.openxmlformats.org/officeDocument/2006/relationships/image" Target="../media/27dd1f4a_86a6_11e9_8101_003048fd731b_444b1c7c_5a46_11f0_a775_047c1617b14335.jpeg"/><Relationship Id="rId36" Type="http://schemas.openxmlformats.org/officeDocument/2006/relationships/image" Target="../media/27dd1f4c_86a6_11e9_8101_003048fd731b_444b1c7d_5a46_11f0_a775_047c1617b14336.jpeg"/><Relationship Id="rId37" Type="http://schemas.openxmlformats.org/officeDocument/2006/relationships/image" Target="../media/27dd1f4e_86a6_11e9_8101_003048fd731b_4cac0a29_57f4_11ea_810f_003048fd731b37.jpeg"/><Relationship Id="rId38" Type="http://schemas.openxmlformats.org/officeDocument/2006/relationships/image" Target="../media/27dd1f50_86a6_11e9_8101_003048fd731b_4cac0a2a_57f4_11ea_810f_003048fd731b38.png"/><Relationship Id="rId39" Type="http://schemas.openxmlformats.org/officeDocument/2006/relationships/image" Target="../media/27dd1f52_86a6_11e9_8101_003048fd731b_4cac0a2b_57f4_11ea_810f_003048fd731b39.jpeg"/><Relationship Id="rId40" Type="http://schemas.openxmlformats.org/officeDocument/2006/relationships/image" Target="../media/27dd1f54_86a6_11e9_8101_003048fd731b_21d4f63a_793a_11f0_a79f_047c1617b14340.jpeg"/><Relationship Id="rId41" Type="http://schemas.openxmlformats.org/officeDocument/2006/relationships/image" Target="../media/27dd1f56_86a6_11e9_8101_003048fd731b_4cac0a2d_57f4_11ea_810f_003048fd731b41.jpeg"/><Relationship Id="rId42" Type="http://schemas.openxmlformats.org/officeDocument/2006/relationships/image" Target="../media/27dd1f58_86a6_11e9_8101_003048fd731b_21d4f63b_793a_11f0_a79f_047c1617b14342.jpeg"/><Relationship Id="rId43" Type="http://schemas.openxmlformats.org/officeDocument/2006/relationships/image" Target="../media/27dd1f5a_86a6_11e9_8101_003048fd731b_4cac0a2f_57f4_11ea_810f_003048fd731b43.jpeg"/><Relationship Id="rId44" Type="http://schemas.openxmlformats.org/officeDocument/2006/relationships/image" Target="../media/27dd1f5c_86a6_11e9_8101_003048fd731b_4cac0a30_57f4_11ea_810f_003048fd731b44.jpeg"/><Relationship Id="rId45" Type="http://schemas.openxmlformats.org/officeDocument/2006/relationships/image" Target="../media/27dd1f5e_86a6_11e9_8101_003048fd731b_4cac0a31_57f4_11ea_810f_003048fd731b45.png"/><Relationship Id="rId46" Type="http://schemas.openxmlformats.org/officeDocument/2006/relationships/image" Target="../media/27dd1f60_86a6_11e9_8101_003048fd731b_4cac0a32_57f4_11ea_810f_003048fd731b46.jpeg"/><Relationship Id="rId47" Type="http://schemas.openxmlformats.org/officeDocument/2006/relationships/image" Target="../media/27dd1f62_86a6_11e9_8101_003048fd731b_21d4f63c_793a_11f0_a79f_047c1617b14347.jpeg"/><Relationship Id="rId48" Type="http://schemas.openxmlformats.org/officeDocument/2006/relationships/image" Target="../media/27dd1f64_86a6_11e9_8101_003048fd731b_4cac0a34_57f4_11ea_810f_003048fd731b48.jpeg"/><Relationship Id="rId49" Type="http://schemas.openxmlformats.org/officeDocument/2006/relationships/image" Target="../media/27dd1f66_86a6_11e9_8101_003048fd731b_4cac0a35_57f4_11ea_810f_003048fd731b49.jpeg"/><Relationship Id="rId50" Type="http://schemas.openxmlformats.org/officeDocument/2006/relationships/image" Target="../media/1339c4b7_928b_11ec_a255_00259070b487_444b1c7f_5a46_11f0_a775_047c1617b14350.jpeg"/><Relationship Id="rId51" Type="http://schemas.openxmlformats.org/officeDocument/2006/relationships/image" Target="../media/1339c4b9_928b_11ec_a255_00259070b487_444b1c7e_5a46_11f0_a775_047c1617b14351.jpeg"/><Relationship Id="rId52" Type="http://schemas.openxmlformats.org/officeDocument/2006/relationships/image" Target="../media/1339c4bb_928b_11ec_a255_00259070b487_444b1c81_5a46_11f0_a775_047c1617b1435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08585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08585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08585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14425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70485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824806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J5*465.59</f>
        <v>0</v>
      </c>
      <c r="L5" s="5"/>
    </row>
    <row r="6" spans="1:12" customHeight="1" ht="105" outlineLevel="4">
      <c r="A6" s="1"/>
      <c r="B6" s="1">
        <v>824807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J6*501.29</f>
        <v>0</v>
      </c>
      <c r="L6" s="5"/>
    </row>
    <row r="7" spans="1:12" customHeight="1" ht="105" outlineLevel="4">
      <c r="A7" s="1"/>
      <c r="B7" s="1">
        <v>824808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18</v>
      </c>
      <c r="K7" s="2" t="str">
        <f>J7*1050.18</f>
        <v>0</v>
      </c>
      <c r="L7" s="5"/>
    </row>
    <row r="8" spans="1:12" customHeight="1" ht="105" outlineLevel="4">
      <c r="A8" s="1"/>
      <c r="B8" s="1">
        <v>824809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23</v>
      </c>
      <c r="H8" s="2">
        <v>0</v>
      </c>
      <c r="I8" s="1">
        <v>0</v>
      </c>
      <c r="J8" s="3" t="s">
        <v>18</v>
      </c>
      <c r="K8" s="2" t="str">
        <f>J8*1069.51</f>
        <v>0</v>
      </c>
      <c r="L8" s="5"/>
    </row>
    <row r="9" spans="1:12" customHeight="1" ht="105" outlineLevel="4">
      <c r="A9" s="1"/>
      <c r="B9" s="1">
        <v>825093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17</v>
      </c>
      <c r="H9" s="2">
        <v>0</v>
      </c>
      <c r="I9" s="1">
        <v>0</v>
      </c>
      <c r="J9" s="3" t="s">
        <v>18</v>
      </c>
      <c r="K9" s="2" t="str">
        <f>J9*539.96</f>
        <v>0</v>
      </c>
      <c r="L9" s="5"/>
    </row>
    <row r="10" spans="1:12" customHeight="1" ht="105" outlineLevel="4">
      <c r="A10" s="1"/>
      <c r="B10" s="1">
        <v>825373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J10*1490.48</f>
        <v>0</v>
      </c>
      <c r="L10" s="5"/>
    </row>
    <row r="11" spans="1:12" customHeight="1" ht="105" outlineLevel="4">
      <c r="A11" s="1"/>
      <c r="B11" s="1">
        <v>825374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J11*984.73</f>
        <v>0</v>
      </c>
      <c r="L11" s="5"/>
    </row>
    <row r="12" spans="1:12" customHeight="1" ht="105" outlineLevel="4">
      <c r="A12" s="1"/>
      <c r="B12" s="1">
        <v>825375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J12*699.13</f>
        <v>0</v>
      </c>
      <c r="L12" s="5"/>
    </row>
    <row r="13" spans="1:12" customHeight="1" ht="105" outlineLevel="4">
      <c r="A13" s="1"/>
      <c r="B13" s="1">
        <v>829322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5</v>
      </c>
      <c r="H13" s="2">
        <v>0</v>
      </c>
      <c r="I13" s="1">
        <v>0</v>
      </c>
      <c r="J13" s="3" t="s">
        <v>18</v>
      </c>
      <c r="K13" s="2" t="str">
        <f>J13*653.01</f>
        <v>0</v>
      </c>
      <c r="L13" s="5"/>
    </row>
    <row r="14" spans="1:12" customHeight="1" ht="105" outlineLevel="4">
      <c r="A14" s="1"/>
      <c r="B14" s="1">
        <v>829323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17</v>
      </c>
      <c r="H14" s="2">
        <v>0</v>
      </c>
      <c r="I14" s="1">
        <v>0</v>
      </c>
      <c r="J14" s="3" t="s">
        <v>18</v>
      </c>
      <c r="K14" s="2" t="str">
        <f>J14*980.26</f>
        <v>0</v>
      </c>
      <c r="L14" s="5"/>
    </row>
    <row r="15" spans="1:12" customHeight="1" ht="105" outlineLevel="4">
      <c r="A15" s="1"/>
      <c r="B15" s="1">
        <v>829324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17</v>
      </c>
      <c r="H15" s="2">
        <v>0</v>
      </c>
      <c r="I15" s="1">
        <v>0</v>
      </c>
      <c r="J15" s="3" t="s">
        <v>18</v>
      </c>
      <c r="K15" s="2" t="str">
        <f>J15*1914.41</f>
        <v>0</v>
      </c>
      <c r="L15" s="5"/>
    </row>
    <row r="16" spans="1:12" customHeight="1" ht="105" outlineLevel="4">
      <c r="A16" s="1"/>
      <c r="B16" s="1">
        <v>829325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6</v>
      </c>
      <c r="H16" s="2">
        <v>0</v>
      </c>
      <c r="I16" s="1">
        <v>0</v>
      </c>
      <c r="J16" s="3" t="s">
        <v>18</v>
      </c>
      <c r="K16" s="2" t="str">
        <f>J16*486.41</f>
        <v>0</v>
      </c>
      <c r="L16" s="5"/>
    </row>
    <row r="17" spans="1:12" customHeight="1" ht="105" outlineLevel="4">
      <c r="A17" s="1"/>
      <c r="B17" s="1">
        <v>829326</v>
      </c>
      <c r="C17" s="1" t="s">
        <v>64</v>
      </c>
      <c r="D17" s="1" t="s">
        <v>65</v>
      </c>
      <c r="E17" s="2" t="s">
        <v>66</v>
      </c>
      <c r="F17" s="2" t="s">
        <v>67</v>
      </c>
      <c r="G17" s="2" t="s">
        <v>17</v>
      </c>
      <c r="H17" s="2">
        <v>0</v>
      </c>
      <c r="I17" s="1">
        <v>0</v>
      </c>
      <c r="J17" s="3" t="s">
        <v>18</v>
      </c>
      <c r="K17" s="2" t="str">
        <f>J17*101.15</f>
        <v>0</v>
      </c>
      <c r="L17" s="5"/>
    </row>
    <row r="18" spans="1:12" customHeight="1" ht="105" outlineLevel="4">
      <c r="A18" s="1"/>
      <c r="B18" s="1">
        <v>829327</v>
      </c>
      <c r="C18" s="1" t="s">
        <v>68</v>
      </c>
      <c r="D18" s="1" t="s">
        <v>69</v>
      </c>
      <c r="E18" s="2" t="s">
        <v>70</v>
      </c>
      <c r="F18" s="2" t="s">
        <v>71</v>
      </c>
      <c r="G18" s="2" t="s">
        <v>17</v>
      </c>
      <c r="H18" s="2">
        <v>0</v>
      </c>
      <c r="I18" s="1">
        <v>0</v>
      </c>
      <c r="J18" s="3" t="s">
        <v>18</v>
      </c>
      <c r="K18" s="2" t="str">
        <f>J18*160.65</f>
        <v>0</v>
      </c>
      <c r="L18" s="5"/>
    </row>
    <row r="19" spans="1:12" customHeight="1" ht="105" outlineLevel="4">
      <c r="A19" s="1"/>
      <c r="B19" s="1">
        <v>829328</v>
      </c>
      <c r="C19" s="1" t="s">
        <v>72</v>
      </c>
      <c r="D19" s="1" t="s">
        <v>73</v>
      </c>
      <c r="E19" s="2" t="s">
        <v>74</v>
      </c>
      <c r="F19" s="2" t="s">
        <v>75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J19*400.14</f>
        <v>0</v>
      </c>
      <c r="L19" s="5"/>
    </row>
    <row r="20" spans="1:12" customHeight="1" ht="105" outlineLevel="4">
      <c r="A20" s="1"/>
      <c r="B20" s="1">
        <v>829329</v>
      </c>
      <c r="C20" s="1" t="s">
        <v>76</v>
      </c>
      <c r="D20" s="1" t="s">
        <v>77</v>
      </c>
      <c r="E20" s="2" t="s">
        <v>78</v>
      </c>
      <c r="F20" s="2" t="s">
        <v>79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J20*46.11</f>
        <v>0</v>
      </c>
      <c r="L20" s="5"/>
    </row>
    <row r="21" spans="1:12" outlineLevel="2">
      <c r="A21" s="8" t="s">
        <v>80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821455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23</v>
      </c>
      <c r="H22" s="2">
        <v>0</v>
      </c>
      <c r="I22" s="1">
        <v>0</v>
      </c>
      <c r="J22" s="3" t="s">
        <v>18</v>
      </c>
      <c r="K22" s="2" t="str">
        <f>J22*644.30</f>
        <v>0</v>
      </c>
      <c r="L22" s="5"/>
    </row>
    <row r="23" spans="1:12" customHeight="1" ht="105" outlineLevel="4">
      <c r="A23" s="1"/>
      <c r="B23" s="1">
        <v>821456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89</v>
      </c>
      <c r="H23" s="2">
        <v>0</v>
      </c>
      <c r="I23" s="1">
        <v>0</v>
      </c>
      <c r="J23" s="3" t="s">
        <v>18</v>
      </c>
      <c r="K23" s="2" t="str">
        <f>J23*589.83</f>
        <v>0</v>
      </c>
      <c r="L23" s="5"/>
    </row>
    <row r="24" spans="1:12" customHeight="1" ht="105" outlineLevel="4">
      <c r="A24" s="1"/>
      <c r="B24" s="1">
        <v>821457</v>
      </c>
      <c r="C24" s="1" t="s">
        <v>90</v>
      </c>
      <c r="D24" s="1" t="s">
        <v>91</v>
      </c>
      <c r="E24" s="2" t="s">
        <v>92</v>
      </c>
      <c r="F24" s="2" t="s">
        <v>93</v>
      </c>
      <c r="G24" s="2" t="s">
        <v>17</v>
      </c>
      <c r="H24" s="2">
        <v>0</v>
      </c>
      <c r="I24" s="1">
        <v>0</v>
      </c>
      <c r="J24" s="3" t="s">
        <v>18</v>
      </c>
      <c r="K24" s="2" t="str">
        <f>J24*636.31</f>
        <v>0</v>
      </c>
      <c r="L24" s="5"/>
    </row>
    <row r="25" spans="1:12" customHeight="1" ht="105" outlineLevel="4">
      <c r="A25" s="1"/>
      <c r="B25" s="1">
        <v>821458</v>
      </c>
      <c r="C25" s="1" t="s">
        <v>94</v>
      </c>
      <c r="D25" s="1" t="s">
        <v>95</v>
      </c>
      <c r="E25" s="2" t="s">
        <v>96</v>
      </c>
      <c r="F25" s="2" t="s">
        <v>97</v>
      </c>
      <c r="G25" s="2" t="s">
        <v>89</v>
      </c>
      <c r="H25" s="2">
        <v>0</v>
      </c>
      <c r="I25" s="1">
        <v>0</v>
      </c>
      <c r="J25" s="3" t="s">
        <v>18</v>
      </c>
      <c r="K25" s="2" t="str">
        <f>J25*576.13</f>
        <v>0</v>
      </c>
      <c r="L25" s="5"/>
    </row>
    <row r="26" spans="1:12" customHeight="1" ht="105" outlineLevel="4">
      <c r="A26" s="1"/>
      <c r="B26" s="1">
        <v>821459</v>
      </c>
      <c r="C26" s="1" t="s">
        <v>98</v>
      </c>
      <c r="D26" s="1" t="s">
        <v>99</v>
      </c>
      <c r="E26" s="2" t="s">
        <v>100</v>
      </c>
      <c r="F26" s="2" t="s">
        <v>101</v>
      </c>
      <c r="G26" s="2" t="s">
        <v>89</v>
      </c>
      <c r="H26" s="2">
        <v>0</v>
      </c>
      <c r="I26" s="1">
        <v>0</v>
      </c>
      <c r="J26" s="3" t="s">
        <v>18</v>
      </c>
      <c r="K26" s="2" t="str">
        <f>J26*556.41</f>
        <v>0</v>
      </c>
      <c r="L26" s="5"/>
    </row>
    <row r="27" spans="1:12" customHeight="1" ht="105" outlineLevel="4">
      <c r="A27" s="1"/>
      <c r="B27" s="1">
        <v>821460</v>
      </c>
      <c r="C27" s="1" t="s">
        <v>102</v>
      </c>
      <c r="D27" s="1" t="s">
        <v>103</v>
      </c>
      <c r="E27" s="2" t="s">
        <v>104</v>
      </c>
      <c r="F27" s="2" t="s">
        <v>105</v>
      </c>
      <c r="G27" s="2" t="s">
        <v>106</v>
      </c>
      <c r="H27" s="2">
        <v>0</v>
      </c>
      <c r="I27" s="1">
        <v>0</v>
      </c>
      <c r="J27" s="3" t="s">
        <v>18</v>
      </c>
      <c r="K27" s="2" t="str">
        <f>J27*519.35</f>
        <v>0</v>
      </c>
      <c r="L27" s="5"/>
    </row>
    <row r="28" spans="1:12" customHeight="1" ht="105" outlineLevel="4">
      <c r="A28" s="1"/>
      <c r="B28" s="1">
        <v>821461</v>
      </c>
      <c r="C28" s="1" t="s">
        <v>107</v>
      </c>
      <c r="D28" s="1" t="s">
        <v>108</v>
      </c>
      <c r="E28" s="2" t="s">
        <v>109</v>
      </c>
      <c r="F28" s="2" t="s">
        <v>110</v>
      </c>
      <c r="G28" s="2" t="s">
        <v>23</v>
      </c>
      <c r="H28" s="2">
        <v>0</v>
      </c>
      <c r="I28" s="1">
        <v>0</v>
      </c>
      <c r="J28" s="3" t="s">
        <v>18</v>
      </c>
      <c r="K28" s="2" t="str">
        <f>J28*495.89</f>
        <v>0</v>
      </c>
      <c r="L28" s="5"/>
    </row>
    <row r="29" spans="1:12" customHeight="1" ht="105" outlineLevel="4">
      <c r="A29" s="1"/>
      <c r="B29" s="1">
        <v>821462</v>
      </c>
      <c r="C29" s="1" t="s">
        <v>111</v>
      </c>
      <c r="D29" s="1" t="s">
        <v>112</v>
      </c>
      <c r="E29" s="2" t="s">
        <v>113</v>
      </c>
      <c r="F29" s="2" t="s">
        <v>114</v>
      </c>
      <c r="G29" s="2" t="s">
        <v>17</v>
      </c>
      <c r="H29" s="2">
        <v>0</v>
      </c>
      <c r="I29" s="1">
        <v>0</v>
      </c>
      <c r="J29" s="3" t="s">
        <v>18</v>
      </c>
      <c r="K29" s="2" t="str">
        <f>J29*481.44</f>
        <v>0</v>
      </c>
      <c r="L29" s="5"/>
    </row>
    <row r="30" spans="1:12" customHeight="1" ht="105" outlineLevel="4">
      <c r="A30" s="1"/>
      <c r="B30" s="1">
        <v>821463</v>
      </c>
      <c r="C30" s="1" t="s">
        <v>115</v>
      </c>
      <c r="D30" s="1" t="s">
        <v>116</v>
      </c>
      <c r="E30" s="2" t="s">
        <v>117</v>
      </c>
      <c r="F30" s="2" t="s">
        <v>118</v>
      </c>
      <c r="G30" s="2" t="s">
        <v>89</v>
      </c>
      <c r="H30" s="2">
        <v>0</v>
      </c>
      <c r="I30" s="1">
        <v>0</v>
      </c>
      <c r="J30" s="3" t="s">
        <v>18</v>
      </c>
      <c r="K30" s="2" t="str">
        <f>J30*212.33</f>
        <v>0</v>
      </c>
      <c r="L30" s="5"/>
    </row>
    <row r="31" spans="1:12" customHeight="1" ht="105" outlineLevel="4">
      <c r="A31" s="1"/>
      <c r="B31" s="1">
        <v>821464</v>
      </c>
      <c r="C31" s="1" t="s">
        <v>119</v>
      </c>
      <c r="D31" s="1" t="s">
        <v>120</v>
      </c>
      <c r="E31" s="2" t="s">
        <v>121</v>
      </c>
      <c r="F31" s="2" t="s">
        <v>122</v>
      </c>
      <c r="G31" s="2">
        <v>0</v>
      </c>
      <c r="H31" s="2">
        <v>0</v>
      </c>
      <c r="I31" s="1">
        <v>0</v>
      </c>
      <c r="J31" s="3" t="s">
        <v>18</v>
      </c>
      <c r="K31" s="2" t="str">
        <f>J31*458.49</f>
        <v>0</v>
      </c>
      <c r="L31" s="5"/>
    </row>
    <row r="32" spans="1:12" customHeight="1" ht="105" outlineLevel="4">
      <c r="A32" s="1"/>
      <c r="B32" s="1">
        <v>821465</v>
      </c>
      <c r="C32" s="1" t="s">
        <v>123</v>
      </c>
      <c r="D32" s="1" t="s">
        <v>124</v>
      </c>
      <c r="E32" s="2" t="s">
        <v>125</v>
      </c>
      <c r="F32" s="2" t="s">
        <v>126</v>
      </c>
      <c r="G32" s="2">
        <v>0</v>
      </c>
      <c r="H32" s="2">
        <v>0</v>
      </c>
      <c r="I32" s="1">
        <v>0</v>
      </c>
      <c r="J32" s="3" t="s">
        <v>18</v>
      </c>
      <c r="K32" s="2" t="str">
        <f>J32*525.13</f>
        <v>0</v>
      </c>
      <c r="L32" s="5"/>
    </row>
    <row r="33" spans="1:12" customHeight="1" ht="105" outlineLevel="4">
      <c r="A33" s="1"/>
      <c r="B33" s="1">
        <v>821466</v>
      </c>
      <c r="C33" s="1" t="s">
        <v>127</v>
      </c>
      <c r="D33" s="1" t="s">
        <v>128</v>
      </c>
      <c r="E33" s="2" t="s">
        <v>129</v>
      </c>
      <c r="F33" s="2" t="s">
        <v>130</v>
      </c>
      <c r="G33" s="2" t="s">
        <v>89</v>
      </c>
      <c r="H33" s="2">
        <v>0</v>
      </c>
      <c r="I33" s="1">
        <v>0</v>
      </c>
      <c r="J33" s="3" t="s">
        <v>18</v>
      </c>
      <c r="K33" s="2" t="str">
        <f>J33*231.88</f>
        <v>0</v>
      </c>
      <c r="L33" s="5"/>
    </row>
    <row r="34" spans="1:12" customHeight="1" ht="105" outlineLevel="4">
      <c r="A34" s="1"/>
      <c r="B34" s="1">
        <v>821467</v>
      </c>
      <c r="C34" s="1" t="s">
        <v>131</v>
      </c>
      <c r="D34" s="1" t="s">
        <v>132</v>
      </c>
      <c r="E34" s="2" t="s">
        <v>133</v>
      </c>
      <c r="F34" s="2" t="s">
        <v>134</v>
      </c>
      <c r="G34" s="2">
        <v>0</v>
      </c>
      <c r="H34" s="2">
        <v>0</v>
      </c>
      <c r="I34" s="1">
        <v>0</v>
      </c>
      <c r="J34" s="3" t="s">
        <v>18</v>
      </c>
      <c r="K34" s="2" t="str">
        <f>J34*431.63</f>
        <v>0</v>
      </c>
      <c r="L34" s="5"/>
    </row>
    <row r="35" spans="1:12" customHeight="1" ht="105" outlineLevel="4">
      <c r="A35" s="1"/>
      <c r="B35" s="1">
        <v>821468</v>
      </c>
      <c r="C35" s="1" t="s">
        <v>135</v>
      </c>
      <c r="D35" s="1" t="s">
        <v>136</v>
      </c>
      <c r="E35" s="2" t="s">
        <v>137</v>
      </c>
      <c r="F35" s="2" t="s">
        <v>138</v>
      </c>
      <c r="G35" s="2" t="s">
        <v>106</v>
      </c>
      <c r="H35" s="2">
        <v>0</v>
      </c>
      <c r="I35" s="1">
        <v>0</v>
      </c>
      <c r="J35" s="3" t="s">
        <v>18</v>
      </c>
      <c r="K35" s="2" t="str">
        <f>J35*187.85</f>
        <v>0</v>
      </c>
      <c r="L35" s="5"/>
    </row>
    <row r="36" spans="1:12" customHeight="1" ht="105" outlineLevel="4">
      <c r="A36" s="1"/>
      <c r="B36" s="1">
        <v>821469</v>
      </c>
      <c r="C36" s="1" t="s">
        <v>139</v>
      </c>
      <c r="D36" s="1"/>
      <c r="E36" s="2" t="s">
        <v>140</v>
      </c>
      <c r="F36" s="2" t="s">
        <v>141</v>
      </c>
      <c r="G36" s="2" t="s">
        <v>17</v>
      </c>
      <c r="H36" s="2">
        <v>0</v>
      </c>
      <c r="I36" s="1">
        <v>0</v>
      </c>
      <c r="J36" s="3" t="s">
        <v>18</v>
      </c>
      <c r="K36" s="2" t="str">
        <f>J36*25.50</f>
        <v>0</v>
      </c>
      <c r="L36" s="5"/>
    </row>
    <row r="37" spans="1:12" customHeight="1" ht="105" outlineLevel="4">
      <c r="A37" s="1"/>
      <c r="B37" s="1">
        <v>821470</v>
      </c>
      <c r="C37" s="1" t="s">
        <v>142</v>
      </c>
      <c r="D37" s="1"/>
      <c r="E37" s="2" t="s">
        <v>143</v>
      </c>
      <c r="F37" s="2" t="s">
        <v>144</v>
      </c>
      <c r="G37" s="2" t="s">
        <v>23</v>
      </c>
      <c r="H37" s="2">
        <v>0</v>
      </c>
      <c r="I37" s="1">
        <v>0</v>
      </c>
      <c r="J37" s="3" t="s">
        <v>18</v>
      </c>
      <c r="K37" s="2" t="str">
        <f>J37*71.91</f>
        <v>0</v>
      </c>
      <c r="L37" s="5"/>
    </row>
    <row r="38" spans="1:12" customHeight="1" ht="105" outlineLevel="4">
      <c r="A38" s="1"/>
      <c r="B38" s="1">
        <v>821471</v>
      </c>
      <c r="C38" s="1" t="s">
        <v>145</v>
      </c>
      <c r="D38" s="1"/>
      <c r="E38" s="2" t="s">
        <v>146</v>
      </c>
      <c r="F38" s="2" t="s">
        <v>147</v>
      </c>
      <c r="G38" s="2" t="s">
        <v>17</v>
      </c>
      <c r="H38" s="2">
        <v>0</v>
      </c>
      <c r="I38" s="1">
        <v>0</v>
      </c>
      <c r="J38" s="3" t="s">
        <v>18</v>
      </c>
      <c r="K38" s="2" t="str">
        <f>J38*111.86</f>
        <v>0</v>
      </c>
      <c r="L38" s="5"/>
    </row>
    <row r="39" spans="1:12" customHeight="1" ht="105" outlineLevel="4">
      <c r="A39" s="1"/>
      <c r="B39" s="1">
        <v>821472</v>
      </c>
      <c r="C39" s="1" t="s">
        <v>148</v>
      </c>
      <c r="D39" s="1"/>
      <c r="E39" s="2" t="s">
        <v>149</v>
      </c>
      <c r="F39" s="2" t="s">
        <v>150</v>
      </c>
      <c r="G39" s="2" t="s">
        <v>23</v>
      </c>
      <c r="H39" s="2">
        <v>0</v>
      </c>
      <c r="I39" s="1">
        <v>0</v>
      </c>
      <c r="J39" s="3" t="s">
        <v>18</v>
      </c>
      <c r="K39" s="2" t="str">
        <f>J39*148.41</f>
        <v>0</v>
      </c>
      <c r="L39" s="5"/>
    </row>
    <row r="40" spans="1:12" customHeight="1" ht="105" outlineLevel="4">
      <c r="A40" s="1"/>
      <c r="B40" s="1">
        <v>821473</v>
      </c>
      <c r="C40" s="1" t="s">
        <v>151</v>
      </c>
      <c r="D40" s="1"/>
      <c r="E40" s="2" t="s">
        <v>152</v>
      </c>
      <c r="F40" s="2" t="s">
        <v>153</v>
      </c>
      <c r="G40" s="2" t="s">
        <v>17</v>
      </c>
      <c r="H40" s="2">
        <v>0</v>
      </c>
      <c r="I40" s="1">
        <v>0</v>
      </c>
      <c r="J40" s="3" t="s">
        <v>18</v>
      </c>
      <c r="K40" s="2" t="str">
        <f>J40*57.63</f>
        <v>0</v>
      </c>
      <c r="L40" s="5"/>
    </row>
    <row r="41" spans="1:12" customHeight="1" ht="105" outlineLevel="4">
      <c r="A41" s="1"/>
      <c r="B41" s="1">
        <v>821474</v>
      </c>
      <c r="C41" s="1" t="s">
        <v>154</v>
      </c>
      <c r="D41" s="1"/>
      <c r="E41" s="2" t="s">
        <v>155</v>
      </c>
      <c r="F41" s="2" t="s">
        <v>156</v>
      </c>
      <c r="G41" s="2" t="s">
        <v>17</v>
      </c>
      <c r="H41" s="2">
        <v>0</v>
      </c>
      <c r="I41" s="1">
        <v>0</v>
      </c>
      <c r="J41" s="3" t="s">
        <v>18</v>
      </c>
      <c r="K41" s="2" t="str">
        <f>J41*61.37</f>
        <v>0</v>
      </c>
      <c r="L41" s="5"/>
    </row>
    <row r="42" spans="1:12" customHeight="1" ht="105" outlineLevel="4">
      <c r="A42" s="1"/>
      <c r="B42" s="1">
        <v>821475</v>
      </c>
      <c r="C42" s="1" t="s">
        <v>157</v>
      </c>
      <c r="D42" s="1"/>
      <c r="E42" s="2" t="s">
        <v>158</v>
      </c>
      <c r="F42" s="2" t="s">
        <v>153</v>
      </c>
      <c r="G42" s="2" t="s">
        <v>23</v>
      </c>
      <c r="H42" s="2">
        <v>0</v>
      </c>
      <c r="I42" s="1">
        <v>0</v>
      </c>
      <c r="J42" s="3" t="s">
        <v>18</v>
      </c>
      <c r="K42" s="2" t="str">
        <f>J42*57.63</f>
        <v>0</v>
      </c>
      <c r="L42" s="5"/>
    </row>
    <row r="43" spans="1:12" customHeight="1" ht="105" outlineLevel="4">
      <c r="A43" s="1"/>
      <c r="B43" s="1">
        <v>821476</v>
      </c>
      <c r="C43" s="1" t="s">
        <v>159</v>
      </c>
      <c r="D43" s="1"/>
      <c r="E43" s="2" t="s">
        <v>160</v>
      </c>
      <c r="F43" s="2" t="s">
        <v>156</v>
      </c>
      <c r="G43" s="2" t="s">
        <v>17</v>
      </c>
      <c r="H43" s="2">
        <v>0</v>
      </c>
      <c r="I43" s="1">
        <v>0</v>
      </c>
      <c r="J43" s="3" t="s">
        <v>18</v>
      </c>
      <c r="K43" s="2" t="str">
        <f>J43*61.37</f>
        <v>0</v>
      </c>
      <c r="L43" s="5"/>
    </row>
    <row r="44" spans="1:12" customHeight="1" ht="105" outlineLevel="4">
      <c r="A44" s="1"/>
      <c r="B44" s="1">
        <v>821477</v>
      </c>
      <c r="C44" s="1" t="s">
        <v>161</v>
      </c>
      <c r="D44" s="1"/>
      <c r="E44" s="2" t="s">
        <v>162</v>
      </c>
      <c r="F44" s="2" t="s">
        <v>153</v>
      </c>
      <c r="G44" s="2" t="s">
        <v>17</v>
      </c>
      <c r="H44" s="2">
        <v>0</v>
      </c>
      <c r="I44" s="1">
        <v>0</v>
      </c>
      <c r="J44" s="3" t="s">
        <v>18</v>
      </c>
      <c r="K44" s="2" t="str">
        <f>J44*57.63</f>
        <v>0</v>
      </c>
      <c r="L44" s="5"/>
    </row>
    <row r="45" spans="1:12" customHeight="1" ht="105" outlineLevel="4">
      <c r="A45" s="1"/>
      <c r="B45" s="1">
        <v>821478</v>
      </c>
      <c r="C45" s="1" t="s">
        <v>163</v>
      </c>
      <c r="D45" s="1"/>
      <c r="E45" s="2" t="s">
        <v>164</v>
      </c>
      <c r="F45" s="2" t="s">
        <v>153</v>
      </c>
      <c r="G45" s="2">
        <v>0</v>
      </c>
      <c r="H45" s="2">
        <v>0</v>
      </c>
      <c r="I45" s="1">
        <v>0</v>
      </c>
      <c r="J45" s="3" t="s">
        <v>18</v>
      </c>
      <c r="K45" s="2" t="str">
        <f>J45*57.63</f>
        <v>0</v>
      </c>
      <c r="L45" s="5"/>
    </row>
    <row r="46" spans="1:12" customHeight="1" ht="105" outlineLevel="4">
      <c r="A46" s="1"/>
      <c r="B46" s="1">
        <v>821479</v>
      </c>
      <c r="C46" s="1" t="s">
        <v>165</v>
      </c>
      <c r="D46" s="1"/>
      <c r="E46" s="2" t="s">
        <v>166</v>
      </c>
      <c r="F46" s="2" t="s">
        <v>153</v>
      </c>
      <c r="G46" s="2" t="s">
        <v>17</v>
      </c>
      <c r="H46" s="2">
        <v>0</v>
      </c>
      <c r="I46" s="1">
        <v>0</v>
      </c>
      <c r="J46" s="3" t="s">
        <v>18</v>
      </c>
      <c r="K46" s="2" t="str">
        <f>J46*57.63</f>
        <v>0</v>
      </c>
      <c r="L46" s="5"/>
    </row>
    <row r="47" spans="1:12" customHeight="1" ht="105" outlineLevel="4">
      <c r="A47" s="1"/>
      <c r="B47" s="1">
        <v>821480</v>
      </c>
      <c r="C47" s="1" t="s">
        <v>167</v>
      </c>
      <c r="D47" s="1"/>
      <c r="E47" s="2" t="s">
        <v>168</v>
      </c>
      <c r="F47" s="2" t="s">
        <v>153</v>
      </c>
      <c r="G47" s="2" t="s">
        <v>17</v>
      </c>
      <c r="H47" s="2">
        <v>0</v>
      </c>
      <c r="I47" s="1">
        <v>0</v>
      </c>
      <c r="J47" s="3" t="s">
        <v>18</v>
      </c>
      <c r="K47" s="2" t="str">
        <f>J47*57.63</f>
        <v>0</v>
      </c>
      <c r="L47" s="5"/>
    </row>
    <row r="48" spans="1:12" customHeight="1" ht="105" outlineLevel="4">
      <c r="A48" s="1"/>
      <c r="B48" s="1">
        <v>821481</v>
      </c>
      <c r="C48" s="1" t="s">
        <v>169</v>
      </c>
      <c r="D48" s="1"/>
      <c r="E48" s="2" t="s">
        <v>170</v>
      </c>
      <c r="F48" s="2" t="s">
        <v>153</v>
      </c>
      <c r="G48" s="2" t="s">
        <v>23</v>
      </c>
      <c r="H48" s="2">
        <v>0</v>
      </c>
      <c r="I48" s="1">
        <v>0</v>
      </c>
      <c r="J48" s="3" t="s">
        <v>18</v>
      </c>
      <c r="K48" s="2" t="str">
        <f>J48*57.63</f>
        <v>0</v>
      </c>
      <c r="L48" s="5"/>
    </row>
    <row r="49" spans="1:12" customHeight="1" ht="105" outlineLevel="4">
      <c r="A49" s="1"/>
      <c r="B49" s="1">
        <v>821482</v>
      </c>
      <c r="C49" s="1" t="s">
        <v>171</v>
      </c>
      <c r="D49" s="1"/>
      <c r="E49" s="2" t="s">
        <v>172</v>
      </c>
      <c r="F49" s="2" t="s">
        <v>153</v>
      </c>
      <c r="G49" s="2" t="s">
        <v>17</v>
      </c>
      <c r="H49" s="2">
        <v>0</v>
      </c>
      <c r="I49" s="1">
        <v>0</v>
      </c>
      <c r="J49" s="3" t="s">
        <v>18</v>
      </c>
      <c r="K49" s="2" t="str">
        <f>J49*57.63</f>
        <v>0</v>
      </c>
      <c r="L49" s="5"/>
    </row>
    <row r="50" spans="1:12" customHeight="1" ht="105" outlineLevel="4">
      <c r="A50" s="1"/>
      <c r="B50" s="1">
        <v>821483</v>
      </c>
      <c r="C50" s="1" t="s">
        <v>173</v>
      </c>
      <c r="D50" s="1"/>
      <c r="E50" s="2" t="s">
        <v>174</v>
      </c>
      <c r="F50" s="2" t="s">
        <v>153</v>
      </c>
      <c r="G50" s="2">
        <v>3</v>
      </c>
      <c r="H50" s="2">
        <v>0</v>
      </c>
      <c r="I50" s="1">
        <v>0</v>
      </c>
      <c r="J50" s="3" t="s">
        <v>18</v>
      </c>
      <c r="K50" s="2" t="str">
        <f>J50*57.63</f>
        <v>0</v>
      </c>
      <c r="L50" s="5"/>
    </row>
    <row r="51" spans="1:12" customHeight="1" ht="105" outlineLevel="4">
      <c r="A51" s="1"/>
      <c r="B51" s="1">
        <v>821484</v>
      </c>
      <c r="C51" s="1" t="s">
        <v>175</v>
      </c>
      <c r="D51" s="1"/>
      <c r="E51" s="2" t="s">
        <v>176</v>
      </c>
      <c r="F51" s="2" t="s">
        <v>153</v>
      </c>
      <c r="G51" s="2" t="s">
        <v>23</v>
      </c>
      <c r="H51" s="2">
        <v>0</v>
      </c>
      <c r="I51" s="1">
        <v>0</v>
      </c>
      <c r="J51" s="3" t="s">
        <v>18</v>
      </c>
      <c r="K51" s="2" t="str">
        <f>J51*57.63</f>
        <v>0</v>
      </c>
      <c r="L51" s="5"/>
    </row>
    <row r="52" spans="1:12" customHeight="1" ht="105" outlineLevel="4">
      <c r="A52" s="1"/>
      <c r="B52" s="1">
        <v>821485</v>
      </c>
      <c r="C52" s="1" t="s">
        <v>177</v>
      </c>
      <c r="D52" s="1"/>
      <c r="E52" s="2" t="s">
        <v>178</v>
      </c>
      <c r="F52" s="2" t="s">
        <v>179</v>
      </c>
      <c r="G52" s="2" t="s">
        <v>23</v>
      </c>
      <c r="H52" s="2">
        <v>0</v>
      </c>
      <c r="I52" s="1">
        <v>0</v>
      </c>
      <c r="J52" s="3" t="s">
        <v>18</v>
      </c>
      <c r="K52" s="2" t="str">
        <f>J52*97.41</f>
        <v>0</v>
      </c>
      <c r="L52" s="5"/>
    </row>
    <row r="53" spans="1:12" customHeight="1" ht="105" outlineLevel="4">
      <c r="A53" s="1"/>
      <c r="B53" s="1">
        <v>821486</v>
      </c>
      <c r="C53" s="1" t="s">
        <v>180</v>
      </c>
      <c r="D53" s="1"/>
      <c r="E53" s="2" t="s">
        <v>181</v>
      </c>
      <c r="F53" s="2" t="s">
        <v>182</v>
      </c>
      <c r="G53" s="2" t="s">
        <v>17</v>
      </c>
      <c r="H53" s="2">
        <v>0</v>
      </c>
      <c r="I53" s="1">
        <v>0</v>
      </c>
      <c r="J53" s="3" t="s">
        <v>18</v>
      </c>
      <c r="K53" s="2" t="str">
        <f>J53*65.11</f>
        <v>0</v>
      </c>
      <c r="L53" s="5"/>
    </row>
    <row r="54" spans="1:12" customHeight="1" ht="105" outlineLevel="4">
      <c r="A54" s="1"/>
      <c r="B54" s="1">
        <v>821487</v>
      </c>
      <c r="C54" s="1" t="s">
        <v>183</v>
      </c>
      <c r="D54" s="1"/>
      <c r="E54" s="2" t="s">
        <v>184</v>
      </c>
      <c r="F54" s="2" t="s">
        <v>185</v>
      </c>
      <c r="G54" s="2">
        <v>0</v>
      </c>
      <c r="H54" s="2">
        <v>0</v>
      </c>
      <c r="I54" s="1">
        <v>0</v>
      </c>
      <c r="J54" s="3" t="s">
        <v>18</v>
      </c>
      <c r="K54" s="2" t="str">
        <f>J54*14.79</f>
        <v>0</v>
      </c>
      <c r="L54" s="5"/>
    </row>
    <row r="55" spans="1:12" customHeight="1" ht="105" outlineLevel="4">
      <c r="A55" s="1"/>
      <c r="B55" s="1">
        <v>858504</v>
      </c>
      <c r="C55" s="1" t="s">
        <v>186</v>
      </c>
      <c r="D55" s="1" t="s">
        <v>187</v>
      </c>
      <c r="E55" s="2" t="s">
        <v>188</v>
      </c>
      <c r="F55" s="2" t="s">
        <v>189</v>
      </c>
      <c r="G55" s="2">
        <v>0</v>
      </c>
      <c r="H55" s="2">
        <v>0</v>
      </c>
      <c r="I55" s="1">
        <v>0</v>
      </c>
      <c r="J55" s="3" t="s">
        <v>18</v>
      </c>
      <c r="K55" s="2" t="str">
        <f>J55*503.15</f>
        <v>0</v>
      </c>
      <c r="L55" s="5"/>
    </row>
    <row r="56" spans="1:12" customHeight="1" ht="105" outlineLevel="4">
      <c r="A56" s="1"/>
      <c r="B56" s="1">
        <v>858505</v>
      </c>
      <c r="C56" s="1" t="s">
        <v>190</v>
      </c>
      <c r="D56" s="1" t="s">
        <v>191</v>
      </c>
      <c r="E56" s="2" t="s">
        <v>192</v>
      </c>
      <c r="F56" s="2" t="s">
        <v>193</v>
      </c>
      <c r="G56" s="2">
        <v>0</v>
      </c>
      <c r="H56" s="2">
        <v>0</v>
      </c>
      <c r="I56" s="1">
        <v>0</v>
      </c>
      <c r="J56" s="3" t="s">
        <v>18</v>
      </c>
      <c r="K56" s="2" t="str">
        <f>J56*521.60</f>
        <v>0</v>
      </c>
      <c r="L56" s="5"/>
    </row>
    <row r="57" spans="1:12" customHeight="1" ht="105" outlineLevel="4">
      <c r="A57" s="1"/>
      <c r="B57" s="1">
        <v>858506</v>
      </c>
      <c r="C57" s="1" t="s">
        <v>194</v>
      </c>
      <c r="D57" s="1" t="s">
        <v>195</v>
      </c>
      <c r="E57" s="2" t="s">
        <v>196</v>
      </c>
      <c r="F57" s="2" t="s">
        <v>197</v>
      </c>
      <c r="G57" s="2">
        <v>0</v>
      </c>
      <c r="H57" s="2">
        <v>0</v>
      </c>
      <c r="I57" s="1">
        <v>0</v>
      </c>
      <c r="J57" s="3" t="s">
        <v>18</v>
      </c>
      <c r="K57" s="2" t="str">
        <f>J57*169.60</f>
        <v>0</v>
      </c>
      <c r="L5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1:K2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2025-10-29T11:26:38+03:00</dcterms:created>
  <dcterms:modified xsi:type="dcterms:W3CDTF">2025-10-29T11:26:38+03:00</dcterms:modified>
  <dc:title>Untitled Spreadsheet</dc:title>
  <dc:description/>
  <dc:subject/>
  <cp:keywords/>
  <cp:category/>
</cp:coreProperties>
</file>