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<sst xmlns="http://schemas.openxmlformats.org/spreadsheetml/2006/main" uniqueCount="144">
  <si>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</si>
  <si>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</si>
  <si>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</si>
  <si>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</si>
  <si>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</si>
  <si>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</si>
  <si>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</si>
  <si>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</si>
  <si>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</si>
  <si>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</si>
  <si>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</si>
  <si>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</si>
  <si>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</si>
  <si>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</si>
  <si>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</si>
  <si>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</si>
  <si>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&gt;25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</si>
  <si>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</si>
  <si>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</si>
  <si>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</si>
  <si>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</si>
  <si>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</si>
  <si>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</si>
  <si>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</si>
  <si>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</si>
  <si>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</si>
  <si>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</si>
  <si>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</si>
  <si>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</si>
  <si>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</si>
  <si>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</si>
  <si>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</si>
  <si>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21.25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</si>
  <si>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</si>
  <si>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</si>
  <si>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</si>
  <si>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</si>
  <si>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</si>
  <si>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33.66 руб.</t>
  </si>
  <si>
    <t>FLS-210009</t>
  </si>
  <si>
    <t>прокладка паронитовая Ду 100 фланц.</t>
  </si>
  <si>
    <t>35.36 руб.</t>
  </si>
  <si>
    <t>&gt;10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</si>
  <si>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</si>
  <si>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</si>
  <si>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</si>
  <si>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</si>
  <si>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</si>
  <si>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61.71 руб.</t>
  </si>
  <si>
    <t>FLS-210012</t>
  </si>
  <si>
    <t>прокладка паронитовая Ду 200 фланц.</t>
  </si>
  <si>
    <t>101.49 руб.</t>
  </si>
  <si>
    <t>FLS-210013</t>
  </si>
  <si>
    <t>прокладка паронитовая Ду 250 фланц.</t>
  </si>
  <si>
    <t>118.15 руб.</t>
  </si>
  <si>
    <t>FLS-210014</t>
  </si>
  <si>
    <t>прокладка паронитовая Ду 300 фланц.</t>
  </si>
  <si>
    <t>165.92 руб.</t>
  </si>
  <si>
    <t>FLS-210015</t>
  </si>
  <si>
    <t>прокладка паронитовая Ду 350 фланц.</t>
  </si>
  <si>
    <t>151.13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</si>
  <si>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</si>
  <si>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</si>
  <si>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</si>
  <si>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</si>
  <si>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</si>
  <si>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</si>
  <si>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</si>
  <si>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</si>
  <si>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</si>
  <si>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10.71 руб.</t>
  </si>
  <si>
    <t>FLS-220002</t>
  </si>
  <si>
    <t>прокладка резиновая Ду 40 фланц.</t>
  </si>
  <si>
    <t>11.90 руб.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</si>
  <si>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</si>
  <si>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</si>
  <si>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</si>
  <si>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</si>
  <si>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</si>
  <si>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</si>
  <si>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</si>
  <si>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</si>
  <si>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26.18 руб.</t>
  </si>
  <si>
    <t>FLS-220006</t>
  </si>
  <si>
    <t>прокладка резиновая Ду 100 фланц.</t>
  </si>
  <si>
    <t>28.90 руб.</t>
  </si>
  <si>
    <t>FLS-220007</t>
  </si>
  <si>
    <t>прокладка резиновая Ду 125 фланц.</t>
  </si>
  <si>
    <t>43.35 руб.</t>
  </si>
  <si>
    <t>FLS-220008</t>
  </si>
  <si>
    <t>прокладка резиновая Ду 150 фланц.</t>
  </si>
  <si>
    <t>48.79 руб.</t>
  </si>
  <si>
    <t>FLS-220009</t>
  </si>
  <si>
    <t>прокладка резиновая Ду 200 фланц.</t>
  </si>
  <si>
    <t>82.45 руб.</t>
  </si>
  <si>
    <t>Фланцы Ру16 ГОСТ 12820-80</t>
  </si>
  <si>
    <t>FLS-120001</t>
  </si>
  <si>
    <t>фланец Ду 15 Ру 16   (4*М12) межосевое расстояние 65 мм ГОСТ 12820-80 (33259)</t>
  </si>
  <si>
    <t>217.09 руб.</t>
  </si>
  <si>
    <t>FLS-120002</t>
  </si>
  <si>
    <t>фланец Ду 20 Ру 16   (4*М12) межосевое расстояние 75 мм ГОСТ 12820-80 (33259)</t>
  </si>
  <si>
    <t>256.53 руб.</t>
  </si>
  <si>
    <t>FLS-120003</t>
  </si>
  <si>
    <t>фланец Ду 25 Ру 16   (4*М12) межосевое расстояние 85 мм ГОСТ 12820-80 (33259)</t>
  </si>
  <si>
    <t>392.87 руб.</t>
  </si>
  <si>
    <t>FLS-120004</t>
  </si>
  <si>
    <t>фланец Ду 32 Ру 16   (4*М16) межосевое расстояние 100 мм ГОСТ 12820-80 (33259)</t>
  </si>
  <si>
    <t>8 961.04 руб.</t>
  </si>
  <si>
    <t>FLS-120005</t>
  </si>
  <si>
    <t>фланец Ду 40 Ру 16   (4*М16) межосевое расстояние 110 мм ГОСТ 12820-80 (33259)</t>
  </si>
  <si>
    <t>591.60 руб.</t>
  </si>
  <si>
    <t>FLS-120006</t>
  </si>
  <si>
    <t>фланец Ду 50 Ру 16   (4*М16) межосевое расстояние 125 мм ГОСТ 12820-80 (33259)</t>
  </si>
  <si>
    <t>848.64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</si>
  <si>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</si>
  <si>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</si>
  <si>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</si>
  <si>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</si>
  <si>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</si>
  <si>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1 157.36 руб.</t>
  </si>
  <si>
    <t>FLS-120009</t>
  </si>
  <si>
    <t>фланец  Ду 100 Ру 16 (8*М16) межосевое расстояние 180 мм ГОСТ 12820-80 (33259)</t>
  </si>
  <si>
    <t>1 636.08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</si>
  <si>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</si>
  <si>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</si>
  <si>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</si>
  <si>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</si>
  <si>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</si>
  <si>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2 887.28 руб.</t>
  </si>
  <si>
    <t>FLS-120012</t>
  </si>
  <si>
    <t>фланец  Ду 200 Ру 16 (12*М20) межосевое расстояние 295 мм ГОСТ 12820-80 (33259)</t>
  </si>
  <si>
    <t>3 676.93 руб.</t>
  </si>
  <si>
    <t>FLS-120013</t>
  </si>
  <si>
    <t>фланец  Ду 250 Ру 16 (12*М24) межосевое расстояние 355 мм ГОСТ 12820-80 (33259)</t>
  </si>
  <si>
    <t>7 374.94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</si>
  <si>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</si>
  <si>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</si>
  <si>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</si>
  <si>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</si>
  <si>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</si>
  <si>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</si>
  <si>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</si>
  <si>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</si>
  <si>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19 274.60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</si>
</sst>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Relationship Id="rId27" Type="http://schemas.openxmlformats.org/officeDocument/2006/relationships/image" Target="../media/1497aca2_86a6_11e9_8101_003048fd731b_f61961e5_518a_11ea_810f_003048fd731b27.jpeg"/><Relationship Id="rId28" Type="http://schemas.openxmlformats.org/officeDocument/2006/relationships/image" Target="../media/1497aca4_86a6_11e9_8101_003048fd731b_f61961e6_518a_11ea_810f_003048fd731b28.jpeg"/><Relationship Id="rId29" Type="http://schemas.openxmlformats.org/officeDocument/2006/relationships/image" Target="../media/1497aca6_86a6_11e9_8101_003048fd731b_f61961e7_518a_11ea_810f_003048fd731b29.jpeg"/><Relationship Id="rId30" Type="http://schemas.openxmlformats.org/officeDocument/2006/relationships/image" Target="../media/1497aca8_86a6_11e9_8101_003048fd731b_975538d4_a586_11ee_a526_047c1617b14330.jpeg"/><Relationship Id="rId31" Type="http://schemas.openxmlformats.org/officeDocument/2006/relationships/image" Target="../media/1497acaa_86a6_11e9_8101_003048fd731b_f61961e8_518a_11ea_810f_003048fd731b31.jpeg"/><Relationship Id="rId32" Type="http://schemas.openxmlformats.org/officeDocument/2006/relationships/image" Target="../media/1497acac_86a6_11e9_8101_003048fd731b_f61961e9_518a_11ea_810f_003048fd731b32.jpeg"/><Relationship Id="rId33" Type="http://schemas.openxmlformats.org/officeDocument/2006/relationships/image" Target="../media/1497acae_86a6_11e9_8101_003048fd731b_f61961ea_518a_11ea_810f_003048fd731b33.jpeg"/><Relationship Id="rId34" Type="http://schemas.openxmlformats.org/officeDocument/2006/relationships/image" Target="../media/1497acb0_86a6_11e9_8101_003048fd731b_f61961eb_518a_11ea_810f_003048fd731b34.jpeg"/><Relationship Id="rId35" Type="http://schemas.openxmlformats.org/officeDocument/2006/relationships/image" Target="../media/1497acb2_86a6_11e9_8101_003048fd731b_f61961dd_518a_11ea_810f_003048fd731b35.jpeg"/><Relationship Id="rId36" Type="http://schemas.openxmlformats.org/officeDocument/2006/relationships/image" Target="../media/1497acb4_86a6_11e9_8101_003048fd731b_f61961de_518a_11ea_810f_003048fd731b36.jpeg"/><Relationship Id="rId37" Type="http://schemas.openxmlformats.org/officeDocument/2006/relationships/image" Target="../media/1497acb6_86a6_11e9_8101_003048fd731b_f61961df_518a_11ea_810f_003048fd731b37.jpeg"/><Relationship Id="rId38" Type="http://schemas.openxmlformats.org/officeDocument/2006/relationships/image" Target="../media/1497acb8_86a6_11e9_8101_003048fd731b_f61961e0_518a_11ea_810f_003048fd731b38.jpeg"/><Relationship Id="rId39" Type="http://schemas.openxmlformats.org/officeDocument/2006/relationships/image" Target="../media/1497acba_86a6_11e9_8101_003048fd731b_f61961e1_518a_11ea_810f_003048fd731b39.jpeg"/><Relationship Id="rId40" Type="http://schemas.openxmlformats.org/officeDocument/2006/relationships/image" Target="../media/1497acbc_86a6_11e9_8101_003048fd731b_f61961e2_518a_11ea_810f_003048fd731b40.jpeg"/><Relationship Id="rId41" Type="http://schemas.openxmlformats.org/officeDocument/2006/relationships/image" Target="../media/1497acbe_86a6_11e9_8101_003048fd731b_f61961e3_518a_11ea_810f_003048fd731b41.jpeg"/><Relationship Id="rId42" Type="http://schemas.openxmlformats.org/officeDocument/2006/relationships/image" Target="../media/1497acc0_86a6_11e9_8101_003048fd731b_f61961e4_518a_11ea_810f_003048fd731b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18</v>
      </c>
      <c r="D6" s="1"/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17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17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30</v>
      </c>
      <c r="D10" s="1"/>
      <c r="E10" s="2" t="s">
        <v>31</v>
      </c>
      <c r="F10" s="2" t="s">
        <v>32</v>
      </c>
      <c r="G10" s="2">
        <v>2</v>
      </c>
      <c r="H10" s="2">
        <v>0</v>
      </c>
      <c r="I10" s="1">
        <v>0</v>
      </c>
      <c r="J10" s="3" t="s">
        <v>17</v>
      </c>
      <c r="K10" s="2" t="str">
        <f>J10*21.25</f>
        <v>0</v>
      </c>
      <c r="L10" s="5"/>
    </row>
    <row r="11" spans="1:12" customHeight="1" ht="105" outlineLevel="4">
      <c r="A11" s="1"/>
      <c r="B11" s="1">
        <v>821159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17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17</v>
      </c>
      <c r="K12" s="2" t="str">
        <f>J12*33.66</f>
        <v>0</v>
      </c>
      <c r="L12" s="5"/>
    </row>
    <row r="13" spans="1:12" customHeight="1" ht="105" outlineLevel="4">
      <c r="A13" s="1"/>
      <c r="B13" s="1">
        <v>821161</v>
      </c>
      <c r="C13" s="1" t="s">
        <v>39</v>
      </c>
      <c r="D13" s="1"/>
      <c r="E13" s="2" t="s">
        <v>40</v>
      </c>
      <c r="F13" s="2" t="s">
        <v>41</v>
      </c>
      <c r="G13" s="2" t="s">
        <v>42</v>
      </c>
      <c r="H13" s="2">
        <v>0</v>
      </c>
      <c r="I13" s="1">
        <v>0</v>
      </c>
      <c r="J13" s="3" t="s">
        <v>17</v>
      </c>
      <c r="K13" s="2" t="str">
        <f>J13*35.36</f>
        <v>0</v>
      </c>
      <c r="L13" s="5"/>
    </row>
    <row r="14" spans="1:12" customHeight="1" ht="105" outlineLevel="4">
      <c r="A14" s="1"/>
      <c r="B14" s="1">
        <v>821162</v>
      </c>
      <c r="C14" s="1" t="s">
        <v>43</v>
      </c>
      <c r="D14" s="1"/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17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46</v>
      </c>
      <c r="D15" s="1"/>
      <c r="E15" s="2" t="s">
        <v>47</v>
      </c>
      <c r="F15" s="2" t="s">
        <v>48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J15*61.71</f>
        <v>0</v>
      </c>
      <c r="L15" s="5"/>
    </row>
    <row r="16" spans="1:12" customHeight="1" ht="105" outlineLevel="4">
      <c r="A16" s="1"/>
      <c r="B16" s="1">
        <v>821164</v>
      </c>
      <c r="C16" s="1" t="s">
        <v>49</v>
      </c>
      <c r="D16" s="1"/>
      <c r="E16" s="2" t="s">
        <v>50</v>
      </c>
      <c r="F16" s="2" t="s">
        <v>51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J16*101.49</f>
        <v>0</v>
      </c>
      <c r="L16" s="5"/>
    </row>
    <row r="17" spans="1:12" customHeight="1" ht="105" outlineLevel="4">
      <c r="A17" s="1"/>
      <c r="B17" s="1">
        <v>821165</v>
      </c>
      <c r="C17" s="1" t="s">
        <v>52</v>
      </c>
      <c r="D17" s="1"/>
      <c r="E17" s="2" t="s">
        <v>53</v>
      </c>
      <c r="F17" s="2" t="s">
        <v>54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J17*118.15</f>
        <v>0</v>
      </c>
      <c r="L17" s="5"/>
    </row>
    <row r="18" spans="1:12" customHeight="1" ht="105" outlineLevel="4">
      <c r="A18" s="1"/>
      <c r="B18" s="1">
        <v>821166</v>
      </c>
      <c r="C18" s="1" t="s">
        <v>55</v>
      </c>
      <c r="D18" s="1"/>
      <c r="E18" s="2" t="s">
        <v>56</v>
      </c>
      <c r="F18" s="2" t="s">
        <v>57</v>
      </c>
      <c r="G18" s="2">
        <v>0</v>
      </c>
      <c r="H18" s="2">
        <v>0</v>
      </c>
      <c r="I18" s="1">
        <v>0</v>
      </c>
      <c r="J18" s="3" t="s">
        <v>17</v>
      </c>
      <c r="K18" s="2" t="str">
        <f>J18*165.92</f>
        <v>0</v>
      </c>
      <c r="L18" s="5"/>
    </row>
    <row r="19" spans="1:12" customHeight="1" ht="105" outlineLevel="4">
      <c r="A19" s="1"/>
      <c r="B19" s="1">
        <v>821167</v>
      </c>
      <c r="C19" s="1" t="s">
        <v>58</v>
      </c>
      <c r="D19" s="1"/>
      <c r="E19" s="2" t="s">
        <v>59</v>
      </c>
      <c r="F19" s="2" t="s">
        <v>60</v>
      </c>
      <c r="G19" s="2">
        <v>0</v>
      </c>
      <c r="H19" s="2">
        <v>0</v>
      </c>
      <c r="I19" s="1">
        <v>0</v>
      </c>
      <c r="J19" s="3" t="s">
        <v>17</v>
      </c>
      <c r="K19" s="2" t="str">
        <f>J19*151.13</f>
        <v>0</v>
      </c>
      <c r="L19" s="5"/>
    </row>
    <row r="20" spans="1:12" customHeight="1" ht="105" outlineLevel="4">
      <c r="A20" s="1"/>
      <c r="B20" s="1">
        <v>821168</v>
      </c>
      <c r="C20" s="1" t="s">
        <v>61</v>
      </c>
      <c r="D20" s="1"/>
      <c r="E20" s="2" t="s">
        <v>62</v>
      </c>
      <c r="F20" s="2" t="s">
        <v>63</v>
      </c>
      <c r="G20" s="2">
        <v>0</v>
      </c>
      <c r="H20" s="2">
        <v>0</v>
      </c>
      <c r="I20" s="1">
        <v>0</v>
      </c>
      <c r="J20" s="3" t="s">
        <v>17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64</v>
      </c>
      <c r="D21" s="1"/>
      <c r="E21" s="2" t="s">
        <v>65</v>
      </c>
      <c r="F21" s="2" t="s">
        <v>66</v>
      </c>
      <c r="G21" s="2">
        <v>0</v>
      </c>
      <c r="H21" s="2">
        <v>0</v>
      </c>
      <c r="I21" s="1">
        <v>0</v>
      </c>
      <c r="J21" s="3" t="s">
        <v>17</v>
      </c>
      <c r="K21" s="2" t="str">
        <f>J21*323.17</f>
        <v>0</v>
      </c>
      <c r="L21" s="5"/>
    </row>
    <row r="22" spans="1:12" outlineLevel="2">
      <c r="A22" s="8" t="s">
        <v>67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J23*10.71</f>
        <v>0</v>
      </c>
      <c r="L23" s="5"/>
    </row>
    <row r="24" spans="1:12" customHeight="1" ht="105" outlineLevel="4">
      <c r="A24" s="1"/>
      <c r="B24" s="1">
        <v>821171</v>
      </c>
      <c r="C24" s="1" t="s">
        <v>71</v>
      </c>
      <c r="D24" s="1"/>
      <c r="E24" s="2" t="s">
        <v>72</v>
      </c>
      <c r="F24" s="2" t="s">
        <v>73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J24*11.90</f>
        <v>0</v>
      </c>
      <c r="L24" s="5"/>
    </row>
    <row r="25" spans="1:12" customHeight="1" ht="105" outlineLevel="4">
      <c r="A25" s="1"/>
      <c r="B25" s="1">
        <v>821172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17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17</v>
      </c>
      <c r="K27" s="2" t="str">
        <f>J27*26.18</f>
        <v>0</v>
      </c>
      <c r="L27" s="5"/>
    </row>
    <row r="28" spans="1:12" customHeight="1" ht="105" outlineLevel="4">
      <c r="A28" s="1"/>
      <c r="B28" s="1">
        <v>821175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17</v>
      </c>
      <c r="K28" s="2" t="str">
        <f>J28*28.90</f>
        <v>0</v>
      </c>
      <c r="L28" s="5"/>
    </row>
    <row r="29" spans="1:12" customHeight="1" ht="105" outlineLevel="4">
      <c r="A29" s="1"/>
      <c r="B29" s="1">
        <v>821176</v>
      </c>
      <c r="C29" s="1" t="s">
        <v>86</v>
      </c>
      <c r="D29" s="1"/>
      <c r="E29" s="2" t="s">
        <v>87</v>
      </c>
      <c r="F29" s="2" t="s">
        <v>88</v>
      </c>
      <c r="G29" s="2" t="s">
        <v>16</v>
      </c>
      <c r="H29" s="2">
        <v>0</v>
      </c>
      <c r="I29" s="1">
        <v>0</v>
      </c>
      <c r="J29" s="3" t="s">
        <v>17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89</v>
      </c>
      <c r="D30" s="1"/>
      <c r="E30" s="2" t="s">
        <v>90</v>
      </c>
      <c r="F30" s="2" t="s">
        <v>91</v>
      </c>
      <c r="G30" s="2" t="s">
        <v>42</v>
      </c>
      <c r="H30" s="2">
        <v>0</v>
      </c>
      <c r="I30" s="1">
        <v>0</v>
      </c>
      <c r="J30" s="3" t="s">
        <v>17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92</v>
      </c>
      <c r="D31" s="1"/>
      <c r="E31" s="2" t="s">
        <v>93</v>
      </c>
      <c r="F31" s="2" t="s">
        <v>94</v>
      </c>
      <c r="G31" s="2" t="s">
        <v>16</v>
      </c>
      <c r="H31" s="2">
        <v>0</v>
      </c>
      <c r="I31" s="1">
        <v>0</v>
      </c>
      <c r="J31" s="3" t="s">
        <v>17</v>
      </c>
      <c r="K31" s="2" t="str">
        <f>J31*82.45</f>
        <v>0</v>
      </c>
      <c r="L31" s="5"/>
    </row>
    <row r="32" spans="1:12" outlineLevel="1">
      <c r="A32" s="7" t="s">
        <v>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95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821124</v>
      </c>
      <c r="C34" s="1" t="s">
        <v>96</v>
      </c>
      <c r="D34" s="1"/>
      <c r="E34" s="2" t="s">
        <v>97</v>
      </c>
      <c r="F34" s="2" t="s">
        <v>98</v>
      </c>
      <c r="G34" s="2">
        <v>0</v>
      </c>
      <c r="H34" s="2">
        <v>0</v>
      </c>
      <c r="I34" s="1">
        <v>0</v>
      </c>
      <c r="J34" s="3" t="s">
        <v>17</v>
      </c>
      <c r="K34" s="2" t="str">
        <f>J34*217.09</f>
        <v>0</v>
      </c>
      <c r="L34" s="5"/>
    </row>
    <row r="35" spans="1:12" customHeight="1" ht="105" outlineLevel="4">
      <c r="A35" s="1"/>
      <c r="B35" s="1">
        <v>821125</v>
      </c>
      <c r="C35" s="1" t="s">
        <v>99</v>
      </c>
      <c r="D35" s="1"/>
      <c r="E35" s="2" t="s">
        <v>100</v>
      </c>
      <c r="F35" s="2" t="s">
        <v>101</v>
      </c>
      <c r="G35" s="2">
        <v>0</v>
      </c>
      <c r="H35" s="2">
        <v>0</v>
      </c>
      <c r="I35" s="1">
        <v>0</v>
      </c>
      <c r="J35" s="3" t="s">
        <v>17</v>
      </c>
      <c r="K35" s="2" t="str">
        <f>J35*256.53</f>
        <v>0</v>
      </c>
      <c r="L35" s="5"/>
    </row>
    <row r="36" spans="1:12" customHeight="1" ht="105" outlineLevel="4">
      <c r="A36" s="1"/>
      <c r="B36" s="1">
        <v>821126</v>
      </c>
      <c r="C36" s="1" t="s">
        <v>102</v>
      </c>
      <c r="D36" s="1"/>
      <c r="E36" s="2" t="s">
        <v>103</v>
      </c>
      <c r="F36" s="2" t="s">
        <v>104</v>
      </c>
      <c r="G36" s="2">
        <v>2</v>
      </c>
      <c r="H36" s="2">
        <v>0</v>
      </c>
      <c r="I36" s="1">
        <v>0</v>
      </c>
      <c r="J36" s="3" t="s">
        <v>17</v>
      </c>
      <c r="K36" s="2" t="str">
        <f>J36*392.87</f>
        <v>0</v>
      </c>
      <c r="L36" s="5"/>
    </row>
    <row r="37" spans="1:12" customHeight="1" ht="105" outlineLevel="4">
      <c r="A37" s="1"/>
      <c r="B37" s="1">
        <v>821127</v>
      </c>
      <c r="C37" s="1" t="s">
        <v>105</v>
      </c>
      <c r="D37" s="1"/>
      <c r="E37" s="2" t="s">
        <v>106</v>
      </c>
      <c r="F37" s="2" t="s">
        <v>107</v>
      </c>
      <c r="G37" s="2">
        <v>10</v>
      </c>
      <c r="H37" s="2">
        <v>0</v>
      </c>
      <c r="I37" s="1">
        <v>0</v>
      </c>
      <c r="J37" s="3" t="s">
        <v>17</v>
      </c>
      <c r="K37" s="2" t="str">
        <f>J37*8961.04</f>
        <v>0</v>
      </c>
      <c r="L37" s="5"/>
    </row>
    <row r="38" spans="1:12" customHeight="1" ht="105" outlineLevel="4">
      <c r="A38" s="1"/>
      <c r="B38" s="1">
        <v>821128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17</v>
      </c>
      <c r="K38" s="2" t="str">
        <f>J38*591.60</f>
        <v>0</v>
      </c>
      <c r="L38" s="5"/>
    </row>
    <row r="39" spans="1:12" customHeight="1" ht="105" outlineLevel="4">
      <c r="A39" s="1"/>
      <c r="B39" s="1">
        <v>821129</v>
      </c>
      <c r="C39" s="1" t="s">
        <v>111</v>
      </c>
      <c r="D39" s="1"/>
      <c r="E39" s="2" t="s">
        <v>112</v>
      </c>
      <c r="F39" s="2" t="s">
        <v>113</v>
      </c>
      <c r="G39" s="2" t="s">
        <v>42</v>
      </c>
      <c r="H39" s="2">
        <v>0</v>
      </c>
      <c r="I39" s="1">
        <v>0</v>
      </c>
      <c r="J39" s="3" t="s">
        <v>17</v>
      </c>
      <c r="K39" s="2" t="str">
        <f>J39*848.64</f>
        <v>0</v>
      </c>
      <c r="L39" s="5"/>
    </row>
    <row r="40" spans="1:12" customHeight="1" ht="105" outlineLevel="4">
      <c r="A40" s="1"/>
      <c r="B40" s="1">
        <v>821130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17</v>
      </c>
      <c r="K40" s="2" t="str">
        <f>J40*1240.49</f>
        <v>0</v>
      </c>
      <c r="L40" s="5"/>
    </row>
    <row r="41" spans="1:12" customHeight="1" ht="105" outlineLevel="4">
      <c r="A41" s="1"/>
      <c r="B41" s="1">
        <v>821131</v>
      </c>
      <c r="C41" s="1" t="s">
        <v>117</v>
      </c>
      <c r="D41" s="1"/>
      <c r="E41" s="2" t="s">
        <v>118</v>
      </c>
      <c r="F41" s="2" t="s">
        <v>119</v>
      </c>
      <c r="G41" s="2">
        <v>4</v>
      </c>
      <c r="H41" s="2">
        <v>0</v>
      </c>
      <c r="I41" s="1">
        <v>0</v>
      </c>
      <c r="J41" s="3" t="s">
        <v>17</v>
      </c>
      <c r="K41" s="2" t="str">
        <f>J41*1157.36</f>
        <v>0</v>
      </c>
      <c r="L41" s="5"/>
    </row>
    <row r="42" spans="1:12" customHeight="1" ht="105" outlineLevel="4">
      <c r="A42" s="1"/>
      <c r="B42" s="1">
        <v>821132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17</v>
      </c>
      <c r="K42" s="2" t="str">
        <f>J42*1636.08</f>
        <v>0</v>
      </c>
      <c r="L42" s="5"/>
    </row>
    <row r="43" spans="1:12" customHeight="1" ht="105" outlineLevel="4">
      <c r="A43" s="1"/>
      <c r="B43" s="1">
        <v>821133</v>
      </c>
      <c r="C43" s="1" t="s">
        <v>123</v>
      </c>
      <c r="D43" s="1"/>
      <c r="E43" s="2" t="s">
        <v>124</v>
      </c>
      <c r="F43" s="2" t="s">
        <v>125</v>
      </c>
      <c r="G43" s="2">
        <v>5</v>
      </c>
      <c r="H43" s="2">
        <v>0</v>
      </c>
      <c r="I43" s="1">
        <v>0</v>
      </c>
      <c r="J43" s="3" t="s">
        <v>17</v>
      </c>
      <c r="K43" s="2" t="str">
        <f>J43*2514.47</f>
        <v>0</v>
      </c>
      <c r="L43" s="5"/>
    </row>
    <row r="44" spans="1:12" customHeight="1" ht="105" outlineLevel="4">
      <c r="A44" s="1"/>
      <c r="B44" s="1">
        <v>821134</v>
      </c>
      <c r="C44" s="1" t="s">
        <v>126</v>
      </c>
      <c r="D44" s="1"/>
      <c r="E44" s="2" t="s">
        <v>127</v>
      </c>
      <c r="F44" s="2" t="s">
        <v>128</v>
      </c>
      <c r="G44" s="2">
        <v>0</v>
      </c>
      <c r="H44" s="2">
        <v>0</v>
      </c>
      <c r="I44" s="1">
        <v>0</v>
      </c>
      <c r="J44" s="3" t="s">
        <v>17</v>
      </c>
      <c r="K44" s="2" t="str">
        <f>J44*2887.28</f>
        <v>0</v>
      </c>
      <c r="L44" s="5"/>
    </row>
    <row r="45" spans="1:12" customHeight="1" ht="105" outlineLevel="4">
      <c r="A45" s="1"/>
      <c r="B45" s="1">
        <v>821135</v>
      </c>
      <c r="C45" s="1" t="s">
        <v>129</v>
      </c>
      <c r="D45" s="1"/>
      <c r="E45" s="2" t="s">
        <v>130</v>
      </c>
      <c r="F45" s="2" t="s">
        <v>131</v>
      </c>
      <c r="G45" s="2">
        <v>0</v>
      </c>
      <c r="H45" s="2">
        <v>0</v>
      </c>
      <c r="I45" s="1">
        <v>0</v>
      </c>
      <c r="J45" s="3" t="s">
        <v>17</v>
      </c>
      <c r="K45" s="2" t="str">
        <f>J45*3676.93</f>
        <v>0</v>
      </c>
      <c r="L45" s="5"/>
    </row>
    <row r="46" spans="1:12" customHeight="1" ht="105" outlineLevel="4">
      <c r="A46" s="1"/>
      <c r="B46" s="1">
        <v>821136</v>
      </c>
      <c r="C46" s="1" t="s">
        <v>132</v>
      </c>
      <c r="D46" s="1"/>
      <c r="E46" s="2" t="s">
        <v>133</v>
      </c>
      <c r="F46" s="2" t="s">
        <v>134</v>
      </c>
      <c r="G46" s="2">
        <v>0</v>
      </c>
      <c r="H46" s="2">
        <v>0</v>
      </c>
      <c r="I46" s="1">
        <v>0</v>
      </c>
      <c r="J46" s="3" t="s">
        <v>17</v>
      </c>
      <c r="K46" s="2" t="str">
        <f>J46*7374.94</f>
        <v>0</v>
      </c>
      <c r="L46" s="5"/>
    </row>
    <row r="47" spans="1:12" customHeight="1" ht="105" outlineLevel="4">
      <c r="A47" s="1"/>
      <c r="B47" s="1">
        <v>821137</v>
      </c>
      <c r="C47" s="1" t="s">
        <v>135</v>
      </c>
      <c r="D47" s="1"/>
      <c r="E47" s="2" t="s">
        <v>136</v>
      </c>
      <c r="F47" s="2" t="s">
        <v>137</v>
      </c>
      <c r="G47" s="2">
        <v>0</v>
      </c>
      <c r="H47" s="2">
        <v>0</v>
      </c>
      <c r="I47" s="1">
        <v>0</v>
      </c>
      <c r="J47" s="3" t="s">
        <v>17</v>
      </c>
      <c r="K47" s="2" t="str">
        <f>J47*8222.39</f>
        <v>0</v>
      </c>
      <c r="L47" s="5"/>
    </row>
    <row r="48" spans="1:12" customHeight="1" ht="105" outlineLevel="4">
      <c r="A48" s="1"/>
      <c r="B48" s="1">
        <v>821138</v>
      </c>
      <c r="C48" s="1" t="s">
        <v>138</v>
      </c>
      <c r="D48" s="1"/>
      <c r="E48" s="2" t="s">
        <v>139</v>
      </c>
      <c r="F48" s="2" t="s">
        <v>140</v>
      </c>
      <c r="G48" s="2">
        <v>0</v>
      </c>
      <c r="H48" s="2">
        <v>0</v>
      </c>
      <c r="I48" s="1">
        <v>0</v>
      </c>
      <c r="J48" s="3" t="s">
        <v>17</v>
      </c>
      <c r="K48" s="2" t="str">
        <f>J48*9219.61</f>
        <v>0</v>
      </c>
      <c r="L48" s="5"/>
    </row>
    <row r="49" spans="1:12" customHeight="1" ht="105" outlineLevel="4">
      <c r="A49" s="1"/>
      <c r="B49" s="1">
        <v>821139</v>
      </c>
      <c r="C49" s="1" t="s">
        <v>141</v>
      </c>
      <c r="D49" s="1"/>
      <c r="E49" s="2" t="s">
        <v>142</v>
      </c>
      <c r="F49" s="2" t="s">
        <v>143</v>
      </c>
      <c r="G49" s="2">
        <v>0</v>
      </c>
      <c r="H49" s="2">
        <v>0</v>
      </c>
      <c r="I49" s="1">
        <v>0</v>
      </c>
      <c r="J49" s="3" t="s">
        <v>17</v>
      </c>
      <c r="K49" s="2" t="str">
        <f>J49*19274.60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4:K4"/>
    <mergeCell ref="A22:K22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2025-10-29T11:22:21+03:00</dcterms:created>
  <dcterms:modified xsi:type="dcterms:W3CDTF">2025-10-29T11:22:21+03:00</dcterms:modified>
  <dc:title>Untitled Spreadsheet</dc:title>
  <dc:description/>
  <dc:subject/>
  <cp:keywords/>
  <cp:category/>
</cp:coreProperties>
</file>