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<sst xmlns="http://schemas.openxmlformats.org/spreadsheetml/2006/main" uniqueCount="162">
  <si>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</si>
  <si>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</si>
  <si>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</si>
  <si>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</si>
  <si>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</si>
  <si>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</si>
  <si>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</si>
  <si>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</si>
  <si>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</si>
  <si>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</si>
  <si>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Краны шаровые запорные для ВОДЫ</t>
  </si>
  <si>
    <t>Краны запорные шаровые</t>
  </si>
  <si>
    <t>Краны шаровые VALTEC</t>
  </si>
  <si>
    <t>Краны шаровые VALTEC BASE-ГОСТ полнопроходные</t>
  </si>
  <si>
    <t>VLC-902001</t>
  </si>
  <si>
    <t>VT.214S.N.04</t>
  </si>
  <si>
    <t>Кран шаровой BASE-ГОСТ DN15 1/2" вн.-вн. PN40 полнопроходной, рычаг (12/72шт)</t>
  </si>
  <si>
    <t>577.00 руб.</t>
  </si>
  <si>
    <t>&gt;50</t>
  </si>
  <si>
    <t>&gt;1000</t>
  </si>
  <si>
    <t>шт</t>
  </si>
  <si>
    <t>VLC-902002</t>
  </si>
  <si>
    <t>VT.214S.N.05</t>
  </si>
  <si>
    <t>Кран шаровой BASE-ГОСТ DN20 3/4" вн.-вн. PN40 полнопроходной, рычаг (8/48шт)</t>
  </si>
  <si>
    <t>879.00 руб.</t>
  </si>
  <si>
    <t>VLC-902003</t>
  </si>
  <si>
    <t>VT.214S.N.06</t>
  </si>
  <si>
    <t>Кран шаровой BASE-ГОСТ DN25 1" вн.-вн. PN40 полнопроходной, рычаг (6/24шт)</t>
  </si>
  <si>
    <t>1 490.00 руб.</t>
  </si>
  <si>
    <t>VLC-902004</t>
  </si>
  <si>
    <t>VT.215S.N.04</t>
  </si>
  <si>
    <t>Кран шаровой BASE-ГОСТ DN15 1/2" вн.-нар. PN40 полнопроходной, рычаг (12/72шт)</t>
  </si>
  <si>
    <t>637.00 руб.</t>
  </si>
  <si>
    <t>&gt;100</t>
  </si>
  <si>
    <t>VLC-902005</t>
  </si>
  <si>
    <t>VT.215S.N.05</t>
  </si>
  <si>
    <t>Кран шаровой BASE-ГОСТ DN20 3/4" вн.-нар. PN40 полнопроходной, рычаг (8/48шт)</t>
  </si>
  <si>
    <t>953.00 руб.</t>
  </si>
  <si>
    <t>&gt;25</t>
  </si>
  <si>
    <t>VLC-902006</t>
  </si>
  <si>
    <t>VT.215S.N.06</t>
  </si>
  <si>
    <t>Кран шаровой BASE-ГОСТ DN25 1" вн.-нар. PN40 полнопроходной, рычаг (6/24шт)</t>
  </si>
  <si>
    <t>1 620.00 руб.</t>
  </si>
  <si>
    <t>&gt;500</t>
  </si>
  <si>
    <t>VLC-902007</t>
  </si>
  <si>
    <t>VT.217S.N.04</t>
  </si>
  <si>
    <t>Кран шаровой BASE-ГОСТ DN15 1/2" вн.-вн. PN40 полнопроходной, бабочка (16/96шт)</t>
  </si>
  <si>
    <t>529.00 руб.</t>
  </si>
  <si>
    <t>&gt;5000</t>
  </si>
  <si>
    <t>VLC-902008</t>
  </si>
  <si>
    <t>VT.217S.N.05</t>
  </si>
  <si>
    <t>Кран шаровой BASE-ГОСТ DN20 3/4" вн.-вн. PN40 полнопроходной, бабочка (12/72шт)</t>
  </si>
  <si>
    <t>777.00 руб.</t>
  </si>
  <si>
    <t>VLC-902009</t>
  </si>
  <si>
    <t>VT.217S.N.06</t>
  </si>
  <si>
    <t>Кран шаровой BASE-ГОСТ DN25 1" вн.-вн. PN40 полнопроходной, бабочка (8/32шт)</t>
  </si>
  <si>
    <t>1 390.00 руб.</t>
  </si>
  <si>
    <t>VLC-902010</t>
  </si>
  <si>
    <t>VT.218S.N.04</t>
  </si>
  <si>
    <t>Кран шаровой BASE-ГОСТ DN15 1/2" вн.-нар. PN40 полнопроходной, бабочка (16/96шт)</t>
  </si>
  <si>
    <t>554.00 руб.</t>
  </si>
  <si>
    <t>VLC-902011</t>
  </si>
  <si>
    <t>VT.218S.N.05</t>
  </si>
  <si>
    <t>Кран шаровой BASE-ГОСТ DN20 3/4" вн.-нар. PN40 полнопроходной, бабочка (12/48шт)</t>
  </si>
  <si>
    <t>864.00 руб.</t>
  </si>
  <si>
    <t>VLC-902012</t>
  </si>
  <si>
    <t>VT.218S.N.06</t>
  </si>
  <si>
    <t>Кран шаровой BASE-ГОСТ DN25 1" вн.-нар. PN40 полнопроходной, бабочка (6/24шт)</t>
  </si>
  <si>
    <t>1 605.00 руб.</t>
  </si>
  <si>
    <t>VLC-902013</t>
  </si>
  <si>
    <t>VT.219S.N.04</t>
  </si>
  <si>
    <t>Кран шаровой BASE-ГОСТ DN15 1/2" нар.-нар. PN40 полнопроходной, бабочка (16/64шт)</t>
  </si>
  <si>
    <t>599.00 руб.</t>
  </si>
  <si>
    <t>VLC-902014</t>
  </si>
  <si>
    <t>VT.219S.N.05</t>
  </si>
  <si>
    <t>Кран шаровой BASE-ГОСТ DN20 3/4" нар.-нар. PN40 полнопроходной, бабочка (12/48шт)</t>
  </si>
  <si>
    <t>913.00 руб.</t>
  </si>
  <si>
    <t>VLC-902015</t>
  </si>
  <si>
    <t>VT.219S.N.06</t>
  </si>
  <si>
    <t>Кран шаровой BASE-ГОСТ DN25 1" нар.-нар. PN40 полнопроходной, бабочка (6/24шт)</t>
  </si>
  <si>
    <t>1 631.00 руб.</t>
  </si>
  <si>
    <t>&gt;10</t>
  </si>
  <si>
    <t>VLC-902016</t>
  </si>
  <si>
    <t>VT.226S.N.04</t>
  </si>
  <si>
    <t>Кран шаровой BASE-ГОСТ DN15 1/2" нар.-нар. PN40 со сгоном, бабочка (11/66шт)</t>
  </si>
  <si>
    <t>776.00 руб.</t>
  </si>
  <si>
    <t>VLC-902017</t>
  </si>
  <si>
    <t>VT.226S.N.05</t>
  </si>
  <si>
    <t>Кран шаровой BASE-ГОСТ DN20 3/4" нар.-нар. PN40 со сгоном, бабочка (7/42шт)</t>
  </si>
  <si>
    <t>1 171.00 руб.</t>
  </si>
  <si>
    <t>VLC-902018</t>
  </si>
  <si>
    <t>VT.227S.N.04</t>
  </si>
  <si>
    <t>Кран шаровой BASE-ГОСТ DN15 1/2" вн.-нар. PN40 со сгоном, бабочка (10/60шт)</t>
  </si>
  <si>
    <t>635.00 руб.</t>
  </si>
  <si>
    <t>VLC-902019</t>
  </si>
  <si>
    <t>VT.227S.NW.04</t>
  </si>
  <si>
    <t>Кран шаровой BASE-ГОСТ DN15 1/2" вн.-нар. PN40 со сгоном, белая бабочка (10/60шт)</t>
  </si>
  <si>
    <t>VLC-902020</t>
  </si>
  <si>
    <t>VT.227S.N.05</t>
  </si>
  <si>
    <t>Кран шаровой BASE-ГОСТ DN20 3/4" вн.-нар. PN40 со сгоном, бабочка (7/42шт)</t>
  </si>
  <si>
    <t>1 017.00 руб.</t>
  </si>
  <si>
    <t>VLC-902021</t>
  </si>
  <si>
    <t>VT.227S.NW.05</t>
  </si>
  <si>
    <t>Кран шаровой BASE-ГОСТ DN20 3/4" вн.-нар. PN40 со сгоном, белая бабочка (7/42шт)</t>
  </si>
  <si>
    <t>VLC-902022</t>
  </si>
  <si>
    <t>VT.227S.N.06</t>
  </si>
  <si>
    <t>Кран шаровой BASE-ГОСТ DN25 1" вн.-нар. PN40 со сгоном, бабочка (5/20шт)</t>
  </si>
  <si>
    <t>2 221.00 руб.</t>
  </si>
  <si>
    <t>VLC-902023</t>
  </si>
  <si>
    <t>VT.227S.NRW.05</t>
  </si>
  <si>
    <t>Кран шаровой BASE-ГОСТ DN20 3/4" вн.-нар. PN40 со сгоном и штуцером, белая бабочка (7/42шт)</t>
  </si>
  <si>
    <t>1 100.00 руб.</t>
  </si>
  <si>
    <t>VLC-902024</t>
  </si>
  <si>
    <t>VT.228S.N.04</t>
  </si>
  <si>
    <t>Кран шаровой BASE-ГОСТ DN15 1/2" вн.-нар. PN40 угловой со сгоном, бабочка (12/48шт)</t>
  </si>
  <si>
    <t>893.00 руб.</t>
  </si>
  <si>
    <t>VLC-902025</t>
  </si>
  <si>
    <t>VT.228S.NW.04</t>
  </si>
  <si>
    <t>Кран шаровой BASE-ГОСТ DN15 1/2" вн.-нар. PN40 угловой со сгоном, белая бабочка (12/48шт)</t>
  </si>
  <si>
    <t>VLC-902026</t>
  </si>
  <si>
    <t>VT.228S.N.05</t>
  </si>
  <si>
    <t>Кран шаровой BASE-ГОСТ DN20 3/4" вн.-нар. PN40 угловой со сгоном, бабочка (8/32шт)</t>
  </si>
  <si>
    <t>1 454.00 руб.</t>
  </si>
  <si>
    <t>VLC-902027</t>
  </si>
  <si>
    <t>VT.228S.NW.05</t>
  </si>
  <si>
    <t>Кран шаровой BASE-ГОСТ DN20 3/4" вн.-нар. PN40 угловой со сгоном, белая бабочка (8/32шт)</t>
  </si>
  <si>
    <t>VLC-902028</t>
  </si>
  <si>
    <t>VT.228S.N.06</t>
  </si>
  <si>
    <t>Кран шаровой BASE-ГОСТ DN25 1" вн.-нар. PN40 угловой со сгоном, бабочка (4/16шт)</t>
  </si>
  <si>
    <t>2 553.00 руб.</t>
  </si>
  <si>
    <t>VLC-902029</t>
  </si>
  <si>
    <t>VT.228S.NRW.04</t>
  </si>
  <si>
    <t>Кран шаровой BASE-ГОСТ DN15 1/2" вн.-нар. PN40 угловой со сгоном и доп. уплотнением, белая бабочка (</t>
  </si>
  <si>
    <t>928.00 руб.</t>
  </si>
  <si>
    <t>VLC-902030</t>
  </si>
  <si>
    <t>VT.228S.NRW.05</t>
  </si>
  <si>
    <t>Кран шаровой BASE-ГОСТ DN20 3/4" вн.-нар. PN40 угловой со сгоном и доп. уплотнением, белая бабочка (</t>
  </si>
  <si>
    <t>0.00 руб.</t>
  </si>
  <si>
    <t>VLC-902031</t>
  </si>
  <si>
    <t>VT.229S.N.04</t>
  </si>
  <si>
    <t>Кран шаровой BASE-ГОСТ DN15 1/2" нар.-нар. PN40 угловой со сгоном, бабочка (12/48шт)</t>
  </si>
  <si>
    <t>936.00 руб.</t>
  </si>
  <si>
    <t>VLC-902032</t>
  </si>
  <si>
    <t>VT.229S.N.05</t>
  </si>
  <si>
    <t>Кран шаровой BASE-ГОСТ DN20 3/4" нар.-нар. PN40 угловой со сгоном, бабочка (8/32шт)</t>
  </si>
  <si>
    <t>1 453.00 руб.</t>
  </si>
  <si>
    <t>VLC-902033</t>
  </si>
  <si>
    <t>VT.247S.N.04</t>
  </si>
  <si>
    <t>Кран шаровой с патрубком под датчик температуры вн.-вн. с рукоятка-бабочка DN15, PN40, 1/2" (ГОСТ)</t>
  </si>
  <si>
    <t>721.00 руб.</t>
  </si>
  <si>
    <t>VLC-902034</t>
  </si>
  <si>
    <t>VT.247S.N.05</t>
  </si>
  <si>
    <t>Кран шаровой с патрубком под датчик температуры вн.-вн. с рукоятка-бабочка DN20, PN40, 3/4" (ГОСТ)</t>
  </si>
  <si>
    <t>980.00 руб.</t>
  </si>
  <si>
    <t>VLC-902035</t>
  </si>
  <si>
    <t>VT.247S.N.06</t>
  </si>
  <si>
    <t>Кран шаровой с патрубком под датчик температуры вн.-вн. с рукоятка-бабочка DN25, PN40, 1" (ГОСТ)</t>
  </si>
  <si>
    <t>1 307.00 руб.</t>
  </si>
  <si>
    <t>VLC-902036</t>
  </si>
  <si>
    <t>VTc.720S.NE.0005</t>
  </si>
  <si>
    <t>Кран шаровой коллекторный 3/4" (евроконус) (ГОСТ)</t>
  </si>
  <si>
    <t>737.00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</si>
</sst>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38e3ecf_452a_11f1_a8b7_047c1617b143_35bcb77c_714f_11f1_a8f1_047c1617b1431.jpeg"/><Relationship Id="rId2" Type="http://schemas.openxmlformats.org/officeDocument/2006/relationships/image" Target="../media/738e3ed1_452a_11f1_a8b7_047c1617b143_35bcb780_714f_11f1_a8f1_047c1617b1432.jpeg"/><Relationship Id="rId3" Type="http://schemas.openxmlformats.org/officeDocument/2006/relationships/image" Target="../media/738e3ed3_452a_11f1_a8b7_047c1617b143_35bcb73e_714f_11f1_a8f1_047c1617b1433.jpeg"/><Relationship Id="rId4" Type="http://schemas.openxmlformats.org/officeDocument/2006/relationships/image" Target="../media/738e3ed5_452a_11f1_a8b7_047c1617b143_35bcb784_714f_11f1_a8f1_047c1617b1434.jpeg"/><Relationship Id="rId5" Type="http://schemas.openxmlformats.org/officeDocument/2006/relationships/image" Target="../media/738e3ed7_452a_11f1_a8b7_047c1617b143_35bcb788_714f_11f1_a8f1_047c1617b1435.jpeg"/><Relationship Id="rId6" Type="http://schemas.openxmlformats.org/officeDocument/2006/relationships/image" Target="../media/738e3ed9_452a_11f1_a8b7_047c1617b143_35bcb742_714f_11f1_a8f1_047c1617b1436.jpeg"/><Relationship Id="rId7" Type="http://schemas.openxmlformats.org/officeDocument/2006/relationships/image" Target="../media/738e3edb_452a_11f1_a8b7_047c1617b143_35bcb746_714f_11f1_a8f1_047c1617b1437.jpeg"/><Relationship Id="rId8" Type="http://schemas.openxmlformats.org/officeDocument/2006/relationships/image" Target="../media/738e3edd_452a_11f1_a8b7_047c1617b143_35bcb74a_714f_11f1_a8f1_047c1617b1438.jpeg"/><Relationship Id="rId9" Type="http://schemas.openxmlformats.org/officeDocument/2006/relationships/image" Target="../media/738e3edf_452a_11f1_a8b7_047c1617b143_35bcb74e_714f_11f1_a8f1_047c1617b1439.jpeg"/><Relationship Id="rId10" Type="http://schemas.openxmlformats.org/officeDocument/2006/relationships/image" Target="../media/738e3ee1_452a_11f1_a8b7_047c1617b143_35bcb764_714f_11f1_a8f1_047c1617b14310.jpeg"/><Relationship Id="rId11" Type="http://schemas.openxmlformats.org/officeDocument/2006/relationships/image" Target="../media/738e3ee3_452a_11f1_a8b7_047c1617b143_35bcb768_714f_11f1_a8f1_047c1617b14311.jpeg"/><Relationship Id="rId12" Type="http://schemas.openxmlformats.org/officeDocument/2006/relationships/image" Target="../media/738e3ee5_452a_11f1_a8b7_047c1617b143_35bcb76c_714f_11f1_a8f1_047c1617b14312.jpeg"/><Relationship Id="rId13" Type="http://schemas.openxmlformats.org/officeDocument/2006/relationships/image" Target="../media/1eec2dd8_4547_11f1_a8b7_047c1617b143_35bcb770_714f_11f1_a8f1_047c1617b14313.jpeg"/><Relationship Id="rId14" Type="http://schemas.openxmlformats.org/officeDocument/2006/relationships/image" Target="../media/1eec2dda_4547_11f1_a8b7_047c1617b143_35bcb774_714f_11f1_a8f1_047c1617b14314.jpeg"/><Relationship Id="rId15" Type="http://schemas.openxmlformats.org/officeDocument/2006/relationships/image" Target="../media/1eec2ddc_4547_11f1_a8b7_047c1617b143_35bcb778_714f_11f1_a8f1_047c1617b14315.jpeg"/><Relationship Id="rId16" Type="http://schemas.openxmlformats.org/officeDocument/2006/relationships/image" Target="../media/1eec2dde_4547_11f1_a8b7_047c1617b143_35bcb736_714f_11f1_a8f1_047c1617b14316.jpeg"/><Relationship Id="rId17" Type="http://schemas.openxmlformats.org/officeDocument/2006/relationships/image" Target="../media/1eec2de0_4547_11f1_a8b7_047c1617b143_35bcb73a_714f_11f1_a8f1_047c1617b14317.jpeg"/><Relationship Id="rId18" Type="http://schemas.openxmlformats.org/officeDocument/2006/relationships/image" Target="../media/1eec2de2_4547_11f1_a8b7_047c1617b143_35bcb72a_714f_11f1_a8f1_047c1617b14318.jpeg"/><Relationship Id="rId19" Type="http://schemas.openxmlformats.org/officeDocument/2006/relationships/image" Target="../media/1eec2de4_4547_11f1_a8b7_047c1617b143_35bcb722_714f_11f1_a8f1_047c1617b14319.jpeg"/><Relationship Id="rId20" Type="http://schemas.openxmlformats.org/officeDocument/2006/relationships/image" Target="../media/1eec2de6_4547_11f1_a8b7_047c1617b143_35bcb72e_714f_11f1_a8f1_047c1617b14320.jpeg"/><Relationship Id="rId21" Type="http://schemas.openxmlformats.org/officeDocument/2006/relationships/image" Target="../media/1eec2de8_4547_11f1_a8b7_047c1617b143_35bcb726_714f_11f1_a8f1_047c1617b14321.jpeg"/><Relationship Id="rId22" Type="http://schemas.openxmlformats.org/officeDocument/2006/relationships/image" Target="../media/1eec2dea_4547_11f1_a8b7_047c1617b143_35bcb732_714f_11f1_a8f1_047c1617b14322.jpeg"/><Relationship Id="rId23" Type="http://schemas.openxmlformats.org/officeDocument/2006/relationships/image" Target="../media/1eec2dec_4547_11f1_a8b7_047c1617b143_35bcb71e_714f_11f1_a8f1_047c1617b14323.jpeg"/><Relationship Id="rId24" Type="http://schemas.openxmlformats.org/officeDocument/2006/relationships/image" Target="../media/1eec2dee_4547_11f1_a8b7_047c1617b143_35bcb79c_714f_11f1_a8f1_047c1617b14324.jpeg"/><Relationship Id="rId25" Type="http://schemas.openxmlformats.org/officeDocument/2006/relationships/image" Target="../media/1eec2df0_4547_11f1_a8b7_047c1617b143_35bcb794_714f_11f1_a8f1_047c1617b14325.jpeg"/><Relationship Id="rId26" Type="http://schemas.openxmlformats.org/officeDocument/2006/relationships/image" Target="../media/1eec2df2_4547_11f1_a8b7_047c1617b143_35bcb7a0_714f_11f1_a8f1_047c1617b14326.jpeg"/><Relationship Id="rId27" Type="http://schemas.openxmlformats.org/officeDocument/2006/relationships/image" Target="../media/1eec2df4_4547_11f1_a8b7_047c1617b143_35bcb798_714f_11f1_a8f1_047c1617b14327.jpeg"/><Relationship Id="rId28" Type="http://schemas.openxmlformats.org/officeDocument/2006/relationships/image" Target="../media/1eec2df6_4547_11f1_a8b7_047c1617b143_3c04fea5_714f_11f1_a8f1_047c1617b14328.jpeg"/><Relationship Id="rId29" Type="http://schemas.openxmlformats.org/officeDocument/2006/relationships/image" Target="../media/1eec2df8_4547_11f1_a8b7_047c1617b143_35bcb78c_714f_11f1_a8f1_047c1617b14329.jpeg"/><Relationship Id="rId30" Type="http://schemas.openxmlformats.org/officeDocument/2006/relationships/image" Target="../media/1eec2dfa_4547_11f1_a8b7_047c1617b143_35bcb790_714f_11f1_a8f1_047c1617b14330.jpeg"/><Relationship Id="rId31" Type="http://schemas.openxmlformats.org/officeDocument/2006/relationships/image" Target="../media/1eec2dfc_4547_11f1_a8b7_047c1617b143_3c04fea9_714f_11f1_a8f1_047c1617b14331.jpeg"/><Relationship Id="rId32" Type="http://schemas.openxmlformats.org/officeDocument/2006/relationships/image" Target="../media/1eec2dfe_4547_11f1_a8b7_047c1617b143_3c04fead_714f_11f1_a8f1_047c1617b14332.jpeg"/><Relationship Id="rId33" Type="http://schemas.openxmlformats.org/officeDocument/2006/relationships/image" Target="../media/1eec2e00_4547_11f1_a8b7_047c1617b143_3c04feb5_714f_11f1_a8f1_047c1617b14333.jpeg"/><Relationship Id="rId34" Type="http://schemas.openxmlformats.org/officeDocument/2006/relationships/image" Target="../media/1eec2e02_4547_11f1_a8b7_047c1617b143_3c04feb9_714f_11f1_a8f1_047c1617b14334.jpeg"/><Relationship Id="rId35" Type="http://schemas.openxmlformats.org/officeDocument/2006/relationships/image" Target="../media/1eec2e04_4547_11f1_a8b7_047c1617b143_3c04febd_714f_11f1_a8f1_047c1617b14335.jpeg"/><Relationship Id="rId36" Type="http://schemas.openxmlformats.org/officeDocument/2006/relationships/image" Target="../media/1eec2e06_4547_11f1_a8b7_047c1617b143_3c04feb1_714f_11f1_a8f1_047c1617b14336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0" name="Image_25" descr="Image_2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1" name="Image_26" descr="Image_26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2" name="Image_27" descr="Image_27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3" name="Image_28" descr="Image_28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4" name="Image_29" descr="Image_29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5" name="Image_30" descr="Image_30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6" name="Image_31" descr="Image_31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7" name="Image_32" descr="Image_32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8" name="Image_33" descr="Image_33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9" name="Image_34" descr="Image_34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0" name="Image_35" descr="Image_35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1" name="Image_36" descr="Image_36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2" name="Image_37" descr="Image_37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3" name="Image_38" descr="Image_38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4" name="Image_39" descr="Image_39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5" name="Image_40" descr="Image_40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6" name="Image_41" descr="Image_41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4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SUM(J2:J41)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956726</v>
      </c>
      <c r="C6" s="1" t="s">
        <v>14</v>
      </c>
      <c r="D6" s="1" t="s">
        <v>15</v>
      </c>
      <c r="E6" s="2" t="s">
        <v>16</v>
      </c>
      <c r="F6" s="2" t="s">
        <v>17</v>
      </c>
      <c r="G6" s="2" t="s">
        <v>18</v>
      </c>
      <c r="H6" s="2" t="s">
        <v>19</v>
      </c>
      <c r="I6" s="1">
        <v>0</v>
      </c>
      <c r="J6" s="3" t="s">
        <v>20</v>
      </c>
      <c r="K6" s="2" t="str">
        <f>J6*577.00</f>
        <v>0</v>
      </c>
      <c r="L6" s="5"/>
    </row>
    <row r="7" spans="1:12" customHeight="1" ht="105" outlineLevel="5">
      <c r="A7" s="1"/>
      <c r="B7" s="1">
        <v>956727</v>
      </c>
      <c r="C7" s="1" t="s">
        <v>21</v>
      </c>
      <c r="D7" s="1" t="s">
        <v>22</v>
      </c>
      <c r="E7" s="2" t="s">
        <v>23</v>
      </c>
      <c r="F7" s="2" t="s">
        <v>24</v>
      </c>
      <c r="G7" s="2" t="s">
        <v>18</v>
      </c>
      <c r="H7" s="2" t="s">
        <v>19</v>
      </c>
      <c r="I7" s="1">
        <v>0</v>
      </c>
      <c r="J7" s="3" t="s">
        <v>20</v>
      </c>
      <c r="K7" s="2" t="str">
        <f>J7*879.00</f>
        <v>0</v>
      </c>
      <c r="L7" s="5"/>
    </row>
    <row r="8" spans="1:12" customHeight="1" ht="105" outlineLevel="5">
      <c r="A8" s="1"/>
      <c r="B8" s="1">
        <v>956728</v>
      </c>
      <c r="C8" s="1" t="s">
        <v>25</v>
      </c>
      <c r="D8" s="1" t="s">
        <v>26</v>
      </c>
      <c r="E8" s="2" t="s">
        <v>27</v>
      </c>
      <c r="F8" s="2" t="s">
        <v>28</v>
      </c>
      <c r="G8" s="2">
        <v>2</v>
      </c>
      <c r="H8" s="2" t="s">
        <v>19</v>
      </c>
      <c r="I8" s="1">
        <v>0</v>
      </c>
      <c r="J8" s="3" t="s">
        <v>20</v>
      </c>
      <c r="K8" s="2" t="str">
        <f>J8*1490.00</f>
        <v>0</v>
      </c>
      <c r="L8" s="5"/>
    </row>
    <row r="9" spans="1:12" customHeight="1" ht="105" outlineLevel="5">
      <c r="A9" s="1"/>
      <c r="B9" s="1">
        <v>956729</v>
      </c>
      <c r="C9" s="1" t="s">
        <v>29</v>
      </c>
      <c r="D9" s="1" t="s">
        <v>30</v>
      </c>
      <c r="E9" s="2" t="s">
        <v>31</v>
      </c>
      <c r="F9" s="2" t="s">
        <v>32</v>
      </c>
      <c r="G9" s="2" t="s">
        <v>33</v>
      </c>
      <c r="H9" s="2" t="s">
        <v>19</v>
      </c>
      <c r="I9" s="1">
        <v>0</v>
      </c>
      <c r="J9" s="3" t="s">
        <v>20</v>
      </c>
      <c r="K9" s="2" t="str">
        <f>J9*637.00</f>
        <v>0</v>
      </c>
      <c r="L9" s="5"/>
    </row>
    <row r="10" spans="1:12" customHeight="1" ht="105" outlineLevel="5">
      <c r="A10" s="1"/>
      <c r="B10" s="1">
        <v>956730</v>
      </c>
      <c r="C10" s="1" t="s">
        <v>34</v>
      </c>
      <c r="D10" s="1" t="s">
        <v>35</v>
      </c>
      <c r="E10" s="2" t="s">
        <v>36</v>
      </c>
      <c r="F10" s="2" t="s">
        <v>37</v>
      </c>
      <c r="G10" s="2" t="s">
        <v>38</v>
      </c>
      <c r="H10" s="2" t="s">
        <v>19</v>
      </c>
      <c r="I10" s="1">
        <v>0</v>
      </c>
      <c r="J10" s="3" t="s">
        <v>20</v>
      </c>
      <c r="K10" s="2" t="str">
        <f>J10*953.00</f>
        <v>0</v>
      </c>
      <c r="L10" s="5"/>
    </row>
    <row r="11" spans="1:12" customHeight="1" ht="105" outlineLevel="5">
      <c r="A11" s="1"/>
      <c r="B11" s="1">
        <v>956731</v>
      </c>
      <c r="C11" s="1" t="s">
        <v>39</v>
      </c>
      <c r="D11" s="1" t="s">
        <v>40</v>
      </c>
      <c r="E11" s="2" t="s">
        <v>41</v>
      </c>
      <c r="F11" s="2" t="s">
        <v>42</v>
      </c>
      <c r="G11" s="2">
        <v>3</v>
      </c>
      <c r="H11" s="2" t="s">
        <v>43</v>
      </c>
      <c r="I11" s="1">
        <v>0</v>
      </c>
      <c r="J11" s="3" t="s">
        <v>20</v>
      </c>
      <c r="K11" s="2" t="str">
        <f>J11*1620.00</f>
        <v>0</v>
      </c>
      <c r="L11" s="5"/>
    </row>
    <row r="12" spans="1:12" customHeight="1" ht="105" outlineLevel="5">
      <c r="A12" s="1"/>
      <c r="B12" s="1">
        <v>956732</v>
      </c>
      <c r="C12" s="1" t="s">
        <v>44</v>
      </c>
      <c r="D12" s="1" t="s">
        <v>45</v>
      </c>
      <c r="E12" s="2" t="s">
        <v>46</v>
      </c>
      <c r="F12" s="2" t="s">
        <v>47</v>
      </c>
      <c r="G12" s="2">
        <v>0</v>
      </c>
      <c r="H12" s="2" t="s">
        <v>48</v>
      </c>
      <c r="I12" s="1">
        <v>0</v>
      </c>
      <c r="J12" s="3" t="s">
        <v>20</v>
      </c>
      <c r="K12" s="2" t="str">
        <f>J12*529.00</f>
        <v>0</v>
      </c>
      <c r="L12" s="5"/>
    </row>
    <row r="13" spans="1:12" customHeight="1" ht="105" outlineLevel="5">
      <c r="A13" s="1"/>
      <c r="B13" s="1">
        <v>956733</v>
      </c>
      <c r="C13" s="1" t="s">
        <v>49</v>
      </c>
      <c r="D13" s="1" t="s">
        <v>50</v>
      </c>
      <c r="E13" s="2" t="s">
        <v>51</v>
      </c>
      <c r="F13" s="2" t="s">
        <v>52</v>
      </c>
      <c r="G13" s="2">
        <v>0</v>
      </c>
      <c r="H13" s="2" t="s">
        <v>19</v>
      </c>
      <c r="I13" s="1">
        <v>0</v>
      </c>
      <c r="J13" s="3" t="s">
        <v>20</v>
      </c>
      <c r="K13" s="2" t="str">
        <f>J13*777.00</f>
        <v>0</v>
      </c>
      <c r="L13" s="5"/>
    </row>
    <row r="14" spans="1:12" customHeight="1" ht="105" outlineLevel="5">
      <c r="A14" s="1"/>
      <c r="B14" s="1">
        <v>956734</v>
      </c>
      <c r="C14" s="1" t="s">
        <v>53</v>
      </c>
      <c r="D14" s="1" t="s">
        <v>54</v>
      </c>
      <c r="E14" s="2" t="s">
        <v>55</v>
      </c>
      <c r="F14" s="2" t="s">
        <v>56</v>
      </c>
      <c r="G14" s="2">
        <v>0</v>
      </c>
      <c r="H14" s="2" t="s">
        <v>33</v>
      </c>
      <c r="I14" s="1">
        <v>0</v>
      </c>
      <c r="J14" s="3" t="s">
        <v>20</v>
      </c>
      <c r="K14" s="2" t="str">
        <f>J14*1390.00</f>
        <v>0</v>
      </c>
      <c r="L14" s="5"/>
    </row>
    <row r="15" spans="1:12" customHeight="1" ht="105" outlineLevel="5">
      <c r="A15" s="1"/>
      <c r="B15" s="1">
        <v>956735</v>
      </c>
      <c r="C15" s="1" t="s">
        <v>57</v>
      </c>
      <c r="D15" s="1" t="s">
        <v>58</v>
      </c>
      <c r="E15" s="2" t="s">
        <v>59</v>
      </c>
      <c r="F15" s="2" t="s">
        <v>60</v>
      </c>
      <c r="G15" s="2" t="s">
        <v>43</v>
      </c>
      <c r="H15" s="2" t="s">
        <v>48</v>
      </c>
      <c r="I15" s="1">
        <v>0</v>
      </c>
      <c r="J15" s="3" t="s">
        <v>20</v>
      </c>
      <c r="K15" s="2" t="str">
        <f>J15*554.00</f>
        <v>0</v>
      </c>
      <c r="L15" s="5"/>
    </row>
    <row r="16" spans="1:12" customHeight="1" ht="105" outlineLevel="5">
      <c r="A16" s="1"/>
      <c r="B16" s="1">
        <v>956736</v>
      </c>
      <c r="C16" s="1" t="s">
        <v>61</v>
      </c>
      <c r="D16" s="1" t="s">
        <v>62</v>
      </c>
      <c r="E16" s="2" t="s">
        <v>63</v>
      </c>
      <c r="F16" s="2" t="s">
        <v>64</v>
      </c>
      <c r="G16" s="2" t="s">
        <v>33</v>
      </c>
      <c r="H16" s="2" t="s">
        <v>19</v>
      </c>
      <c r="I16" s="1">
        <v>0</v>
      </c>
      <c r="J16" s="3" t="s">
        <v>20</v>
      </c>
      <c r="K16" s="2" t="str">
        <f>J16*864.00</f>
        <v>0</v>
      </c>
      <c r="L16" s="5"/>
    </row>
    <row r="17" spans="1:12" customHeight="1" ht="105" outlineLevel="5">
      <c r="A17" s="1"/>
      <c r="B17" s="1">
        <v>956737</v>
      </c>
      <c r="C17" s="1" t="s">
        <v>65</v>
      </c>
      <c r="D17" s="1" t="s">
        <v>66</v>
      </c>
      <c r="E17" s="2" t="s">
        <v>67</v>
      </c>
      <c r="F17" s="2" t="s">
        <v>68</v>
      </c>
      <c r="G17" s="2" t="s">
        <v>38</v>
      </c>
      <c r="H17" s="2" t="s">
        <v>19</v>
      </c>
      <c r="I17" s="1">
        <v>0</v>
      </c>
      <c r="J17" s="3" t="s">
        <v>20</v>
      </c>
      <c r="K17" s="2" t="str">
        <f>J17*1605.00</f>
        <v>0</v>
      </c>
      <c r="L17" s="5"/>
    </row>
    <row r="18" spans="1:12" customHeight="1" ht="105" outlineLevel="5">
      <c r="A18" s="1"/>
      <c r="B18" s="1">
        <v>956738</v>
      </c>
      <c r="C18" s="1" t="s">
        <v>69</v>
      </c>
      <c r="D18" s="1" t="s">
        <v>70</v>
      </c>
      <c r="E18" s="2" t="s">
        <v>71</v>
      </c>
      <c r="F18" s="2" t="s">
        <v>72</v>
      </c>
      <c r="G18" s="2" t="s">
        <v>33</v>
      </c>
      <c r="H18" s="2" t="s">
        <v>19</v>
      </c>
      <c r="I18" s="1">
        <v>0</v>
      </c>
      <c r="J18" s="3" t="s">
        <v>20</v>
      </c>
      <c r="K18" s="2" t="str">
        <f>J18*599.00</f>
        <v>0</v>
      </c>
      <c r="L18" s="5"/>
    </row>
    <row r="19" spans="1:12" customHeight="1" ht="105" outlineLevel="5">
      <c r="A19" s="1"/>
      <c r="B19" s="1">
        <v>956739</v>
      </c>
      <c r="C19" s="1" t="s">
        <v>73</v>
      </c>
      <c r="D19" s="1" t="s">
        <v>74</v>
      </c>
      <c r="E19" s="2" t="s">
        <v>75</v>
      </c>
      <c r="F19" s="2" t="s">
        <v>76</v>
      </c>
      <c r="G19" s="2" t="s">
        <v>38</v>
      </c>
      <c r="H19" s="2" t="s">
        <v>38</v>
      </c>
      <c r="I19" s="1">
        <v>0</v>
      </c>
      <c r="J19" s="3" t="s">
        <v>20</v>
      </c>
      <c r="K19" s="2" t="str">
        <f>J19*913.00</f>
        <v>0</v>
      </c>
      <c r="L19" s="5"/>
    </row>
    <row r="20" spans="1:12" customHeight="1" ht="105" outlineLevel="5">
      <c r="A20" s="1"/>
      <c r="B20" s="1">
        <v>956740</v>
      </c>
      <c r="C20" s="1" t="s">
        <v>77</v>
      </c>
      <c r="D20" s="1" t="s">
        <v>78</v>
      </c>
      <c r="E20" s="2" t="s">
        <v>79</v>
      </c>
      <c r="F20" s="2" t="s">
        <v>80</v>
      </c>
      <c r="G20" s="2" t="s">
        <v>81</v>
      </c>
      <c r="H20" s="2" t="s">
        <v>33</v>
      </c>
      <c r="I20" s="1">
        <v>0</v>
      </c>
      <c r="J20" s="3" t="s">
        <v>20</v>
      </c>
      <c r="K20" s="2" t="str">
        <f>J20*1631.00</f>
        <v>0</v>
      </c>
      <c r="L20" s="5"/>
    </row>
    <row r="21" spans="1:12" customHeight="1" ht="105" outlineLevel="5">
      <c r="A21" s="1"/>
      <c r="B21" s="1">
        <v>956741</v>
      </c>
      <c r="C21" s="1" t="s">
        <v>82</v>
      </c>
      <c r="D21" s="1" t="s">
        <v>83</v>
      </c>
      <c r="E21" s="2" t="s">
        <v>84</v>
      </c>
      <c r="F21" s="2" t="s">
        <v>85</v>
      </c>
      <c r="G21" s="2" t="s">
        <v>81</v>
      </c>
      <c r="H21" s="2" t="s">
        <v>33</v>
      </c>
      <c r="I21" s="1">
        <v>0</v>
      </c>
      <c r="J21" s="3" t="s">
        <v>20</v>
      </c>
      <c r="K21" s="2" t="str">
        <f>J21*776.00</f>
        <v>0</v>
      </c>
      <c r="L21" s="5"/>
    </row>
    <row r="22" spans="1:12" customHeight="1" ht="105" outlineLevel="5">
      <c r="A22" s="1"/>
      <c r="B22" s="1">
        <v>956742</v>
      </c>
      <c r="C22" s="1" t="s">
        <v>86</v>
      </c>
      <c r="D22" s="1" t="s">
        <v>87</v>
      </c>
      <c r="E22" s="2" t="s">
        <v>88</v>
      </c>
      <c r="F22" s="2" t="s">
        <v>89</v>
      </c>
      <c r="G22" s="2" t="s">
        <v>81</v>
      </c>
      <c r="H22" s="2" t="s">
        <v>33</v>
      </c>
      <c r="I22" s="1">
        <v>0</v>
      </c>
      <c r="J22" s="3" t="s">
        <v>20</v>
      </c>
      <c r="K22" s="2" t="str">
        <f>J22*1171.00</f>
        <v>0</v>
      </c>
      <c r="L22" s="5"/>
    </row>
    <row r="23" spans="1:12" customHeight="1" ht="105" outlineLevel="5">
      <c r="A23" s="1"/>
      <c r="B23" s="1">
        <v>956743</v>
      </c>
      <c r="C23" s="1" t="s">
        <v>90</v>
      </c>
      <c r="D23" s="1" t="s">
        <v>91</v>
      </c>
      <c r="E23" s="2" t="s">
        <v>92</v>
      </c>
      <c r="F23" s="2" t="s">
        <v>93</v>
      </c>
      <c r="G23" s="2" t="s">
        <v>33</v>
      </c>
      <c r="H23" s="2" t="s">
        <v>19</v>
      </c>
      <c r="I23" s="1">
        <v>0</v>
      </c>
      <c r="J23" s="3" t="s">
        <v>20</v>
      </c>
      <c r="K23" s="2" t="str">
        <f>J23*635.00</f>
        <v>0</v>
      </c>
      <c r="L23" s="5"/>
    </row>
    <row r="24" spans="1:12" customHeight="1" ht="105" outlineLevel="5">
      <c r="A24" s="1"/>
      <c r="B24" s="1">
        <v>956744</v>
      </c>
      <c r="C24" s="1" t="s">
        <v>94</v>
      </c>
      <c r="D24" s="1" t="s">
        <v>95</v>
      </c>
      <c r="E24" s="2" t="s">
        <v>96</v>
      </c>
      <c r="F24" s="2" t="s">
        <v>93</v>
      </c>
      <c r="G24" s="2" t="s">
        <v>38</v>
      </c>
      <c r="H24" s="2" t="s">
        <v>48</v>
      </c>
      <c r="I24" s="1">
        <v>0</v>
      </c>
      <c r="J24" s="3" t="s">
        <v>20</v>
      </c>
      <c r="K24" s="2" t="str">
        <f>J24*635.00</f>
        <v>0</v>
      </c>
      <c r="L24" s="5"/>
    </row>
    <row r="25" spans="1:12" customHeight="1" ht="105" outlineLevel="5">
      <c r="A25" s="1"/>
      <c r="B25" s="1">
        <v>956745</v>
      </c>
      <c r="C25" s="1" t="s">
        <v>97</v>
      </c>
      <c r="D25" s="1" t="s">
        <v>98</v>
      </c>
      <c r="E25" s="2" t="s">
        <v>99</v>
      </c>
      <c r="F25" s="2" t="s">
        <v>100</v>
      </c>
      <c r="G25" s="2" t="s">
        <v>18</v>
      </c>
      <c r="H25" s="2" t="s">
        <v>19</v>
      </c>
      <c r="I25" s="1">
        <v>0</v>
      </c>
      <c r="J25" s="3" t="s">
        <v>20</v>
      </c>
      <c r="K25" s="2" t="str">
        <f>J25*1017.00</f>
        <v>0</v>
      </c>
      <c r="L25" s="5"/>
    </row>
    <row r="26" spans="1:12" customHeight="1" ht="105" outlineLevel="5">
      <c r="A26" s="1"/>
      <c r="B26" s="1">
        <v>956746</v>
      </c>
      <c r="C26" s="1" t="s">
        <v>101</v>
      </c>
      <c r="D26" s="1" t="s">
        <v>102</v>
      </c>
      <c r="E26" s="2" t="s">
        <v>103</v>
      </c>
      <c r="F26" s="2" t="s">
        <v>100</v>
      </c>
      <c r="G26" s="2" t="s">
        <v>18</v>
      </c>
      <c r="H26" s="2" t="s">
        <v>43</v>
      </c>
      <c r="I26" s="1">
        <v>0</v>
      </c>
      <c r="J26" s="3" t="s">
        <v>20</v>
      </c>
      <c r="K26" s="2" t="str">
        <f>J26*1017.00</f>
        <v>0</v>
      </c>
      <c r="L26" s="5"/>
    </row>
    <row r="27" spans="1:12" customHeight="1" ht="105" outlineLevel="5">
      <c r="A27" s="1"/>
      <c r="B27" s="1">
        <v>956747</v>
      </c>
      <c r="C27" s="1" t="s">
        <v>104</v>
      </c>
      <c r="D27" s="1" t="s">
        <v>105</v>
      </c>
      <c r="E27" s="2" t="s">
        <v>106</v>
      </c>
      <c r="F27" s="2" t="s">
        <v>107</v>
      </c>
      <c r="G27" s="2">
        <v>0</v>
      </c>
      <c r="H27" s="2" t="s">
        <v>19</v>
      </c>
      <c r="I27" s="1">
        <v>0</v>
      </c>
      <c r="J27" s="3" t="s">
        <v>20</v>
      </c>
      <c r="K27" s="2" t="str">
        <f>J27*2221.00</f>
        <v>0</v>
      </c>
      <c r="L27" s="5"/>
    </row>
    <row r="28" spans="1:12" customHeight="1" ht="105" outlineLevel="5">
      <c r="A28" s="1"/>
      <c r="B28" s="1">
        <v>956748</v>
      </c>
      <c r="C28" s="1" t="s">
        <v>108</v>
      </c>
      <c r="D28" s="1" t="s">
        <v>109</v>
      </c>
      <c r="E28" s="2" t="s">
        <v>110</v>
      </c>
      <c r="F28" s="2" t="s">
        <v>111</v>
      </c>
      <c r="G28" s="2">
        <v>0</v>
      </c>
      <c r="H28" s="2">
        <v>2</v>
      </c>
      <c r="I28" s="1">
        <v>0</v>
      </c>
      <c r="J28" s="3" t="s">
        <v>20</v>
      </c>
      <c r="K28" s="2" t="str">
        <f>J28*1100.00</f>
        <v>0</v>
      </c>
      <c r="L28" s="5"/>
    </row>
    <row r="29" spans="1:12" customHeight="1" ht="105" outlineLevel="5">
      <c r="A29" s="1"/>
      <c r="B29" s="1">
        <v>956749</v>
      </c>
      <c r="C29" s="1" t="s">
        <v>112</v>
      </c>
      <c r="D29" s="1" t="s">
        <v>113</v>
      </c>
      <c r="E29" s="2" t="s">
        <v>114</v>
      </c>
      <c r="F29" s="2" t="s">
        <v>115</v>
      </c>
      <c r="G29" s="2" t="s">
        <v>38</v>
      </c>
      <c r="H29" s="2" t="s">
        <v>19</v>
      </c>
      <c r="I29" s="1">
        <v>0</v>
      </c>
      <c r="J29" s="3" t="s">
        <v>20</v>
      </c>
      <c r="K29" s="2" t="str">
        <f>J29*893.00</f>
        <v>0</v>
      </c>
      <c r="L29" s="5"/>
    </row>
    <row r="30" spans="1:12" customHeight="1" ht="105" outlineLevel="5">
      <c r="A30" s="1"/>
      <c r="B30" s="1">
        <v>956750</v>
      </c>
      <c r="C30" s="1" t="s">
        <v>116</v>
      </c>
      <c r="D30" s="1" t="s">
        <v>117</v>
      </c>
      <c r="E30" s="2" t="s">
        <v>118</v>
      </c>
      <c r="F30" s="2" t="s">
        <v>115</v>
      </c>
      <c r="G30" s="2">
        <v>4</v>
      </c>
      <c r="H30" s="2" t="s">
        <v>43</v>
      </c>
      <c r="I30" s="1">
        <v>0</v>
      </c>
      <c r="J30" s="3" t="s">
        <v>20</v>
      </c>
      <c r="K30" s="2" t="str">
        <f>J30*893.00</f>
        <v>0</v>
      </c>
      <c r="L30" s="5"/>
    </row>
    <row r="31" spans="1:12" customHeight="1" ht="105" outlineLevel="5">
      <c r="A31" s="1"/>
      <c r="B31" s="1">
        <v>956751</v>
      </c>
      <c r="C31" s="1" t="s">
        <v>119</v>
      </c>
      <c r="D31" s="1" t="s">
        <v>120</v>
      </c>
      <c r="E31" s="2" t="s">
        <v>121</v>
      </c>
      <c r="F31" s="2" t="s">
        <v>122</v>
      </c>
      <c r="G31" s="2" t="s">
        <v>38</v>
      </c>
      <c r="H31" s="2" t="s">
        <v>33</v>
      </c>
      <c r="I31" s="1">
        <v>0</v>
      </c>
      <c r="J31" s="3" t="s">
        <v>20</v>
      </c>
      <c r="K31" s="2" t="str">
        <f>J31*1454.00</f>
        <v>0</v>
      </c>
      <c r="L31" s="5"/>
    </row>
    <row r="32" spans="1:12" customHeight="1" ht="105" outlineLevel="5">
      <c r="A32" s="1"/>
      <c r="B32" s="1">
        <v>956752</v>
      </c>
      <c r="C32" s="1" t="s">
        <v>123</v>
      </c>
      <c r="D32" s="1" t="s">
        <v>124</v>
      </c>
      <c r="E32" s="2" t="s">
        <v>125</v>
      </c>
      <c r="F32" s="2" t="s">
        <v>122</v>
      </c>
      <c r="G32" s="2">
        <v>0</v>
      </c>
      <c r="H32" s="2" t="s">
        <v>43</v>
      </c>
      <c r="I32" s="1">
        <v>0</v>
      </c>
      <c r="J32" s="3" t="s">
        <v>20</v>
      </c>
      <c r="K32" s="2" t="str">
        <f>J32*1454.00</f>
        <v>0</v>
      </c>
      <c r="L32" s="5"/>
    </row>
    <row r="33" spans="1:12" customHeight="1" ht="105" outlineLevel="5">
      <c r="A33" s="1"/>
      <c r="B33" s="1">
        <v>956753</v>
      </c>
      <c r="C33" s="1" t="s">
        <v>126</v>
      </c>
      <c r="D33" s="1" t="s">
        <v>127</v>
      </c>
      <c r="E33" s="2" t="s">
        <v>128</v>
      </c>
      <c r="F33" s="2" t="s">
        <v>129</v>
      </c>
      <c r="G33" s="2">
        <v>8</v>
      </c>
      <c r="H33" s="2" t="s">
        <v>33</v>
      </c>
      <c r="I33" s="1">
        <v>0</v>
      </c>
      <c r="J33" s="3" t="s">
        <v>20</v>
      </c>
      <c r="K33" s="2" t="str">
        <f>J33*2553.00</f>
        <v>0</v>
      </c>
      <c r="L33" s="5"/>
    </row>
    <row r="34" spans="1:12" customHeight="1" ht="105" outlineLevel="5">
      <c r="A34" s="1"/>
      <c r="B34" s="1">
        <v>956754</v>
      </c>
      <c r="C34" s="1" t="s">
        <v>130</v>
      </c>
      <c r="D34" s="1" t="s">
        <v>131</v>
      </c>
      <c r="E34" s="2" t="s">
        <v>132</v>
      </c>
      <c r="F34" s="2" t="s">
        <v>133</v>
      </c>
      <c r="G34" s="2">
        <v>0</v>
      </c>
      <c r="H34" s="2" t="s">
        <v>33</v>
      </c>
      <c r="I34" s="1">
        <v>0</v>
      </c>
      <c r="J34" s="3" t="s">
        <v>20</v>
      </c>
      <c r="K34" s="2" t="str">
        <f>J34*928.00</f>
        <v>0</v>
      </c>
      <c r="L34" s="5"/>
    </row>
    <row r="35" spans="1:12" customHeight="1" ht="105" outlineLevel="5">
      <c r="A35" s="1"/>
      <c r="B35" s="1">
        <v>956755</v>
      </c>
      <c r="C35" s="1" t="s">
        <v>134</v>
      </c>
      <c r="D35" s="1" t="s">
        <v>135</v>
      </c>
      <c r="E35" s="2" t="s">
        <v>136</v>
      </c>
      <c r="F35" s="2" t="s">
        <v>137</v>
      </c>
      <c r="G35" s="2">
        <v>0</v>
      </c>
      <c r="H35" s="2" t="s">
        <v>33</v>
      </c>
      <c r="I35" s="1">
        <v>0</v>
      </c>
      <c r="J35" s="3" t="s">
        <v>20</v>
      </c>
      <c r="K35" s="2" t="str">
        <f>J35*0.00</f>
        <v>0</v>
      </c>
      <c r="L35" s="5"/>
    </row>
    <row r="36" spans="1:12" customHeight="1" ht="105" outlineLevel="5">
      <c r="A36" s="1"/>
      <c r="B36" s="1">
        <v>956756</v>
      </c>
      <c r="C36" s="1" t="s">
        <v>138</v>
      </c>
      <c r="D36" s="1" t="s">
        <v>139</v>
      </c>
      <c r="E36" s="2" t="s">
        <v>140</v>
      </c>
      <c r="F36" s="2" t="s">
        <v>141</v>
      </c>
      <c r="G36" s="2">
        <v>0</v>
      </c>
      <c r="H36" s="2" t="s">
        <v>43</v>
      </c>
      <c r="I36" s="1">
        <v>0</v>
      </c>
      <c r="J36" s="3" t="s">
        <v>20</v>
      </c>
      <c r="K36" s="2" t="str">
        <f>J36*936.00</f>
        <v>0</v>
      </c>
      <c r="L36" s="5"/>
    </row>
    <row r="37" spans="1:12" customHeight="1" ht="105" outlineLevel="5">
      <c r="A37" s="1"/>
      <c r="B37" s="1">
        <v>956757</v>
      </c>
      <c r="C37" s="1" t="s">
        <v>142</v>
      </c>
      <c r="D37" s="1" t="s">
        <v>143</v>
      </c>
      <c r="E37" s="2" t="s">
        <v>144</v>
      </c>
      <c r="F37" s="2" t="s">
        <v>145</v>
      </c>
      <c r="G37" s="2">
        <v>0</v>
      </c>
      <c r="H37" s="2" t="s">
        <v>43</v>
      </c>
      <c r="I37" s="1">
        <v>0</v>
      </c>
      <c r="J37" s="3" t="s">
        <v>20</v>
      </c>
      <c r="K37" s="2" t="str">
        <f>J37*1453.00</f>
        <v>0</v>
      </c>
      <c r="L37" s="5"/>
    </row>
    <row r="38" spans="1:12" customHeight="1" ht="105" outlineLevel="5">
      <c r="A38" s="1"/>
      <c r="B38" s="1">
        <v>956758</v>
      </c>
      <c r="C38" s="1" t="s">
        <v>146</v>
      </c>
      <c r="D38" s="1" t="s">
        <v>147</v>
      </c>
      <c r="E38" s="2" t="s">
        <v>148</v>
      </c>
      <c r="F38" s="2" t="s">
        <v>149</v>
      </c>
      <c r="G38" s="2">
        <v>0</v>
      </c>
      <c r="H38" s="2" t="s">
        <v>33</v>
      </c>
      <c r="I38" s="1">
        <v>0</v>
      </c>
      <c r="J38" s="3" t="s">
        <v>20</v>
      </c>
      <c r="K38" s="2" t="str">
        <f>J38*721.00</f>
        <v>0</v>
      </c>
      <c r="L38" s="5"/>
    </row>
    <row r="39" spans="1:12" customHeight="1" ht="105" outlineLevel="5">
      <c r="A39" s="1"/>
      <c r="B39" s="1">
        <v>956759</v>
      </c>
      <c r="C39" s="1" t="s">
        <v>150</v>
      </c>
      <c r="D39" s="1" t="s">
        <v>151</v>
      </c>
      <c r="E39" s="2" t="s">
        <v>152</v>
      </c>
      <c r="F39" s="2" t="s">
        <v>153</v>
      </c>
      <c r="G39" s="2">
        <v>0</v>
      </c>
      <c r="H39" s="2" t="s">
        <v>43</v>
      </c>
      <c r="I39" s="1">
        <v>0</v>
      </c>
      <c r="J39" s="3" t="s">
        <v>20</v>
      </c>
      <c r="K39" s="2" t="str">
        <f>J39*980.00</f>
        <v>0</v>
      </c>
      <c r="L39" s="5"/>
    </row>
    <row r="40" spans="1:12" customHeight="1" ht="105" outlineLevel="5">
      <c r="A40" s="1"/>
      <c r="B40" s="1">
        <v>956760</v>
      </c>
      <c r="C40" s="1" t="s">
        <v>154</v>
      </c>
      <c r="D40" s="1" t="s">
        <v>155</v>
      </c>
      <c r="E40" s="2" t="s">
        <v>156</v>
      </c>
      <c r="F40" s="2" t="s">
        <v>157</v>
      </c>
      <c r="G40" s="2">
        <v>0</v>
      </c>
      <c r="H40" s="2" t="s">
        <v>33</v>
      </c>
      <c r="I40" s="1">
        <v>0</v>
      </c>
      <c r="J40" s="3" t="s">
        <v>20</v>
      </c>
      <c r="K40" s="2" t="str">
        <f>J40*1307.00</f>
        <v>0</v>
      </c>
      <c r="L40" s="5"/>
    </row>
    <row r="41" spans="1:12" customHeight="1" ht="105" outlineLevel="5">
      <c r="A41" s="1"/>
      <c r="B41" s="1">
        <v>956761</v>
      </c>
      <c r="C41" s="1" t="s">
        <v>158</v>
      </c>
      <c r="D41" s="1" t="s">
        <v>159</v>
      </c>
      <c r="E41" s="2" t="s">
        <v>160</v>
      </c>
      <c r="F41" s="2" t="s">
        <v>161</v>
      </c>
      <c r="G41" s="2">
        <v>0</v>
      </c>
      <c r="H41" s="2" t="s">
        <v>19</v>
      </c>
      <c r="I41" s="1">
        <v>0</v>
      </c>
      <c r="J41" s="3" t="s">
        <v>20</v>
      </c>
      <c r="K41" s="2" t="str">
        <f>J41*737.00</f>
        <v>0</v>
      </c>
      <c r="L41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2026-08-26T16:57:04+03:00</dcterms:created>
  <dcterms:modified xsi:type="dcterms:W3CDTF">2026-08-26T16:57:04+03:00</dcterms:modified>
  <dc:title>Untitled Spreadsheet</dc:title>
  <dc:description/>
  <dc:subject/>
  <cp:keywords/>
  <cp:category/>
</cp:coreProperties>
</file>