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<sst xmlns="http://schemas.openxmlformats.org/spreadsheetml/2006/main" uniqueCount="173">
  <si>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</si>
  <si>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</si>
  <si>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</si>
  <si>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</si>
  <si>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</si>
  <si>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</si>
  <si>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</si>
  <si>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</si>
  <si>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</si>
  <si>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</si>
  <si>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Полипропиленовая система</t>
  </si>
  <si>
    <t>Трубы полипропиленовые</t>
  </si>
  <si>
    <t>Трубы полипропиленовые KALDE</t>
  </si>
  <si>
    <t>KLD-201001</t>
  </si>
  <si>
    <t>R.3202-tbe-200010</t>
  </si>
  <si>
    <t>PPR Kalde Труба PN10 ø20х1,9 (100м)</t>
  </si>
  <si>
    <t>46.71 руб.</t>
  </si>
  <si>
    <t>пог. м</t>
  </si>
  <si>
    <t>KLD-201002</t>
  </si>
  <si>
    <t>R.3202-tbe-250010</t>
  </si>
  <si>
    <t>PPR Kalde Труба PN10 ø25х2,3 (80м)</t>
  </si>
  <si>
    <t>71.69 руб.</t>
  </si>
  <si>
    <t>KLD-201003</t>
  </si>
  <si>
    <t>R.3202-tbe-320010</t>
  </si>
  <si>
    <t>PPR Kalde Труба PN10 ø32х2,9 (40м)</t>
  </si>
  <si>
    <t>113.78 руб.</t>
  </si>
  <si>
    <t>KLD-201004</t>
  </si>
  <si>
    <t>R.3202-tbe-400010</t>
  </si>
  <si>
    <t>PPR Kalde Труба PN10 ø40х3,7 (32м)</t>
  </si>
  <si>
    <t>181.76 руб.</t>
  </si>
  <si>
    <t>KLD-201005</t>
  </si>
  <si>
    <t>R.3202-tbe-500010</t>
  </si>
  <si>
    <t>PPR Kalde Труба PN10 ø50х4,6 (20м)</t>
  </si>
  <si>
    <t>282.13 руб.</t>
  </si>
  <si>
    <t>KLD-201006</t>
  </si>
  <si>
    <t>R.3202-tbe-630010</t>
  </si>
  <si>
    <t>PPR Kalde Труба PN10 ø63х5,8 (16м)</t>
  </si>
  <si>
    <t>448.16 руб.</t>
  </si>
  <si>
    <t>KLD-201007</t>
  </si>
  <si>
    <t>R.3202-tbe-200000</t>
  </si>
  <si>
    <t>PPR Kalde Труба PN20 ø20х3,4 (100м)</t>
  </si>
  <si>
    <t>66.19 руб.</t>
  </si>
  <si>
    <t>&gt;500</t>
  </si>
  <si>
    <t>KLD-201008</t>
  </si>
  <si>
    <t>R.3202-tbe-250000</t>
  </si>
  <si>
    <t>PPR Kalde Труба PN20 ø25х4,2 (80м)</t>
  </si>
  <si>
    <t>101.16 руб.</t>
  </si>
  <si>
    <t>&gt;100</t>
  </si>
  <si>
    <t>KLD-201009</t>
  </si>
  <si>
    <t>R.3202-tbe-320000</t>
  </si>
  <si>
    <t>PPR Kalde Труба PN20 ø32х5,4 (40м)</t>
  </si>
  <si>
    <t>166.50 руб.</t>
  </si>
  <si>
    <t>KLD-201010</t>
  </si>
  <si>
    <t>R.3202-tbe-400000</t>
  </si>
  <si>
    <t>PPR Kalde Труба PN20 ø40х6,7 (32м)</t>
  </si>
  <si>
    <t>262.24 руб.</t>
  </si>
  <si>
    <t>KLD-201011</t>
  </si>
  <si>
    <t>R.3202-tbe-500000</t>
  </si>
  <si>
    <t>PPR Kalde Труба PN20 ø50х8,3 (20м)</t>
  </si>
  <si>
    <t>410.02 руб.</t>
  </si>
  <si>
    <t>KLD-201012</t>
  </si>
  <si>
    <t>R.3202-tbe-630000</t>
  </si>
  <si>
    <t>PPR Kalde Труба PN20 ø63х10,5 (16м)</t>
  </si>
  <si>
    <t>641.03 руб.</t>
  </si>
  <si>
    <t>KLD-201013</t>
  </si>
  <si>
    <t>R3202-tbe-750000</t>
  </si>
  <si>
    <t>PPR Kalde Труба PN20 ø75х12,5 (12м)</t>
  </si>
  <si>
    <t>953.21 руб.</t>
  </si>
  <si>
    <t>KLD-201014</t>
  </si>
  <si>
    <t>R3202-tbe-900000</t>
  </si>
  <si>
    <t>PPR Kalde Труба PN20 ø90х15,0 (8м)</t>
  </si>
  <si>
    <t>1 363.23 руб.</t>
  </si>
  <si>
    <t>KLD-201015</t>
  </si>
  <si>
    <t>R3202-tbe-110000</t>
  </si>
  <si>
    <t>PPR Kalde Труба PN20 ø110х18,3 (4м)</t>
  </si>
  <si>
    <t>2 000.09 руб.</t>
  </si>
  <si>
    <t>KLD-201016</t>
  </si>
  <si>
    <t>R.3202-tox-200000</t>
  </si>
  <si>
    <t>PPR Kalde Труба PN25 ø20х3,4 Super OXY (армир. алюминием) (100м)</t>
  </si>
  <si>
    <t>109.89 руб.</t>
  </si>
  <si>
    <t>KLD-201017</t>
  </si>
  <si>
    <t>R.3202-tox-250000</t>
  </si>
  <si>
    <t>PPR Kalde Труба PN25 ø25х4,2 Super OXY (армир. алюминием) (80м)</t>
  </si>
  <si>
    <t>158.73 руб.</t>
  </si>
  <si>
    <t>KLD-201018</t>
  </si>
  <si>
    <t>R.3202-tox-320000</t>
  </si>
  <si>
    <t>PPR Kalde Труба PN25 ø32х5,4 Super OXY (армир. алюминием) (40м)</t>
  </si>
  <si>
    <t>250.31 руб.</t>
  </si>
  <si>
    <t>KLD-201019</t>
  </si>
  <si>
    <t>R.3202-tox-400000</t>
  </si>
  <si>
    <t>PPR Kalde Труба PN25 ø40х6,7 Super OXY (армир. алюминием) (32м)</t>
  </si>
  <si>
    <t>369.35 руб.</t>
  </si>
  <si>
    <t>KLD-201020</t>
  </si>
  <si>
    <t>R.3202-tox-500000</t>
  </si>
  <si>
    <t>PPR Kalde Труба PN25 ø50х8,3 Super OXY (армир. алюминием) (20м)</t>
  </si>
  <si>
    <t>561.66 руб.</t>
  </si>
  <si>
    <t>KLD-201021</t>
  </si>
  <si>
    <t>R.3202-tox-630000</t>
  </si>
  <si>
    <t>PPR Kalde Труба PN25 ø63х10,5 Super OXY (армир. алюминием) (16м)</t>
  </si>
  <si>
    <t>903.54 руб.</t>
  </si>
  <si>
    <t>KLD-201022</t>
  </si>
  <si>
    <t>R.3202-tfr-200000</t>
  </si>
  <si>
    <t>PPR Kalde Труба PN25 ø20х3,4 (армир. СТЕКЛОВОЛОКНОМ) (100м)</t>
  </si>
  <si>
    <t>70.36 руб.</t>
  </si>
  <si>
    <t>&gt;1000</t>
  </si>
  <si>
    <t>KLD-201023</t>
  </si>
  <si>
    <t>R.3202-tfr-250000</t>
  </si>
  <si>
    <t>PPR Kalde Труба PN25 ø25х4,2 (армир. СТЕКЛОВОЛОКНОМ) (80м)</t>
  </si>
  <si>
    <t>108.23 руб.</t>
  </si>
  <si>
    <t>KLD-201024</t>
  </si>
  <si>
    <t>R.3202-tfr-320000</t>
  </si>
  <si>
    <t>PPR Kalde Труба PN25 ø32х5,4 (армир. СТЕКЛОВОЛОКНОМ) (40м)</t>
  </si>
  <si>
    <t>176.92 руб.</t>
  </si>
  <si>
    <t>KLD-201025</t>
  </si>
  <si>
    <t>R.3202-tfr-400000</t>
  </si>
  <si>
    <t>PPR Kalde Труба PN25 ø40х6,7 (армир. СТЕКЛОВОЛОКНОМ) (32м)</t>
  </si>
  <si>
    <t>280.98 руб.</t>
  </si>
  <si>
    <t>KLD-201026</t>
  </si>
  <si>
    <t>R.3202-tfr-500000</t>
  </si>
  <si>
    <t>PPR Kalde Труба PN25 ø50х8,3 (армир. СТЕКЛОВОЛОКНОМ) (20м)</t>
  </si>
  <si>
    <t>441.23 руб.</t>
  </si>
  <si>
    <t>KLD-201027</t>
  </si>
  <si>
    <t>R.3202-tfr-630000</t>
  </si>
  <si>
    <t>PPR Kalde Труба PN25 ø63х10,5 (армир. СТЕКЛОВОЛОКНОМ) (16м)</t>
  </si>
  <si>
    <t>681.41 руб.</t>
  </si>
  <si>
    <t>KLD-201028</t>
  </si>
  <si>
    <t>R.3202-tfr-750000</t>
  </si>
  <si>
    <t>PPR Kalde Труба PN25 ø75х12,5 (армир. СТЕКЛОВОЛОКНОМ) (12м)</t>
  </si>
  <si>
    <t>1 005.25 руб.</t>
  </si>
  <si>
    <t>KLD-201029</t>
  </si>
  <si>
    <t>R.3202-tfr-900000</t>
  </si>
  <si>
    <t>PPR Kalde Труба PN25 ø90х15,5 (армир. СТЕКЛОВОЛОКНОМ) (8м)</t>
  </si>
  <si>
    <t>1 460.21 руб.</t>
  </si>
  <si>
    <t>KLD-201030</t>
  </si>
  <si>
    <t>R.3202-tfr-110000</t>
  </si>
  <si>
    <t>PPR Kalde Труба PN25 ø110х18,3 (армир. СТЕКЛОВОЛОКНОМ) (4м)</t>
  </si>
  <si>
    <t>2 133.29 руб.</t>
  </si>
  <si>
    <t>KLD-201031</t>
  </si>
  <si>
    <t>R.3202-tfr-200020</t>
  </si>
  <si>
    <t>PPR Kalde Труба PN20 ø20х2,8 (армир. стекловолокном) (100м)</t>
  </si>
  <si>
    <t>60.37 руб.</t>
  </si>
  <si>
    <t>KLD-201032</t>
  </si>
  <si>
    <t>R.3202-tfr-250020</t>
  </si>
  <si>
    <t>PPR Kalde Труба PN20 ø25х3,5 (армир. стекловолокном) (80м)</t>
  </si>
  <si>
    <t>96.16 руб.</t>
  </si>
  <si>
    <t>KLD-201033</t>
  </si>
  <si>
    <t>R.3202-tfr-320020</t>
  </si>
  <si>
    <t>PPR Kalde Труба PN20 ø32х4,4 (армир. стекловолокном) (40м)</t>
  </si>
  <si>
    <t>152.35 руб.</t>
  </si>
  <si>
    <t>KLD-201034</t>
  </si>
  <si>
    <t>R.3202-tfr-400020</t>
  </si>
  <si>
    <t>PPR Kalde Труба PN20 ø40х5,5 (армир. стекловолокном) (32м)</t>
  </si>
  <si>
    <t>233.10 руб.</t>
  </si>
  <si>
    <t>KLD-201035</t>
  </si>
  <si>
    <t>R.3202-tfr-500020</t>
  </si>
  <si>
    <t>PPR Kalde Труба PN20 ø50х6,9 (армир. стекловолокном) (20м)</t>
  </si>
  <si>
    <t>366.30 руб.</t>
  </si>
  <si>
    <t>KLD-201036</t>
  </si>
  <si>
    <t>R.3202-tfr-630020</t>
  </si>
  <si>
    <t>PPR Kalde Труба PN20 ø63х8,6 (армир. стекловолокном) (16м)</t>
  </si>
  <si>
    <t>574.43 руб.</t>
  </si>
  <si>
    <t>KLD-201037</t>
  </si>
  <si>
    <t>R.3202-tfr-750020</t>
  </si>
  <si>
    <t>PPR Kalde Труба PN20 ø75х10,3 (армир. стекловолокном) (12м)</t>
  </si>
  <si>
    <t>840.83 руб.</t>
  </si>
  <si>
    <t>KLD-201038</t>
  </si>
  <si>
    <t>R.3202-tfr-900020</t>
  </si>
  <si>
    <t>PPR Kalde Труба PN20 ø90х12,3 (армир. стекловолокном) (8м)</t>
  </si>
  <si>
    <t>1 238.35 руб.</t>
  </si>
  <si>
    <t>KLD-201039</t>
  </si>
  <si>
    <t>R.3202-tfr-110020</t>
  </si>
  <si>
    <t>PPR Kalde Труба PN20 ø110х15,1 (армир. стекловолокном) (4м)</t>
  </si>
  <si>
    <t>1 800.29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</si>
</sst>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350b8c_573d_11f1_a8ce_047c1617b143_b0d0e2d4_7ddb_11f1_a901_047c1617b1431.jpeg"/><Relationship Id="rId2" Type="http://schemas.openxmlformats.org/officeDocument/2006/relationships/image" Target="../media/5c350b8e_573d_11f1_a8ce_047c1617b143_b0d0e2d5_7ddb_11f1_a901_047c1617b1432.jpeg"/><Relationship Id="rId3" Type="http://schemas.openxmlformats.org/officeDocument/2006/relationships/image" Target="../media/5c350b90_573d_11f1_a8ce_047c1617b143_b0d0e2d6_7ddb_11f1_a901_047c1617b1433.jpeg"/><Relationship Id="rId4" Type="http://schemas.openxmlformats.org/officeDocument/2006/relationships/image" Target="../media/5c350b92_573d_11f1_a8ce_047c1617b143_b0d0e2d7_7ddb_11f1_a901_047c1617b1434.jpeg"/><Relationship Id="rId5" Type="http://schemas.openxmlformats.org/officeDocument/2006/relationships/image" Target="../media/5c350b94_573d_11f1_a8ce_047c1617b143_b0d0e2d8_7ddb_11f1_a901_047c1617b1435.jpeg"/><Relationship Id="rId6" Type="http://schemas.openxmlformats.org/officeDocument/2006/relationships/image" Target="../media/5c350b96_573d_11f1_a8ce_047c1617b143_b0d0e2d9_7ddb_11f1_a901_047c1617b1436.jpeg"/><Relationship Id="rId7" Type="http://schemas.openxmlformats.org/officeDocument/2006/relationships/image" Target="../media/5c350b98_573d_11f1_a8ce_047c1617b143_b0d0e2df_7ddb_11f1_a901_047c1617b1437.jpeg"/><Relationship Id="rId8" Type="http://schemas.openxmlformats.org/officeDocument/2006/relationships/image" Target="../media/5c350b9a_573d_11f1_a8ce_047c1617b143_b0d0e2e2_7ddb_11f1_a901_047c1617b1438.jpeg"/><Relationship Id="rId9" Type="http://schemas.openxmlformats.org/officeDocument/2006/relationships/image" Target="../media/5c350b9c_573d_11f1_a8ce_047c1617b143_b0d0e2e5_7ddb_11f1_a901_047c1617b1439.jpeg"/><Relationship Id="rId10" Type="http://schemas.openxmlformats.org/officeDocument/2006/relationships/image" Target="../media/5c350b9e_573d_11f1_a8ce_047c1617b143_b0d0e2e8_7ddb_11f1_a901_047c1617b14310.jpeg"/><Relationship Id="rId11" Type="http://schemas.openxmlformats.org/officeDocument/2006/relationships/image" Target="../media/5c350ba0_573d_11f1_a8ce_047c1617b143_b0d0e2eb_7ddb_11f1_a901_047c1617b14311.jpeg"/><Relationship Id="rId12" Type="http://schemas.openxmlformats.org/officeDocument/2006/relationships/image" Target="../media/258deeb5_5742_11f1_a8ce_047c1617b143_b0d0e2ec_7ddb_11f1_a901_047c1617b14312.jpeg"/><Relationship Id="rId13" Type="http://schemas.openxmlformats.org/officeDocument/2006/relationships/image" Target="../media/258deeb7_5742_11f1_a8ce_047c1617b143_b0d0e2f1_7ddb_11f1_a901_047c1617b14313.jpeg"/><Relationship Id="rId14" Type="http://schemas.openxmlformats.org/officeDocument/2006/relationships/image" Target="../media/258deeb9_5742_11f1_a8ce_047c1617b143_b0d0e2f4_7ddb_11f1_a901_047c1617b14314.jpeg"/><Relationship Id="rId15" Type="http://schemas.openxmlformats.org/officeDocument/2006/relationships/image" Target="../media/258deebb_5742_11f1_a8ce_047c1617b143_b0d0e2dc_7ddb_11f1_a901_047c1617b14315.jpeg"/><Relationship Id="rId16" Type="http://schemas.openxmlformats.org/officeDocument/2006/relationships/image" Target="../media/258deebd_5742_11f1_a8ce_047c1617b143_b0d0e2f9_7ddb_11f1_a901_047c1617b14316.jpeg"/><Relationship Id="rId17" Type="http://schemas.openxmlformats.org/officeDocument/2006/relationships/image" Target="../media/258deebf_5742_11f1_a8ce_047c1617b143_b0d0e2fc_7ddb_11f1_a901_047c1617b14317.jpeg"/><Relationship Id="rId18" Type="http://schemas.openxmlformats.org/officeDocument/2006/relationships/image" Target="../media/258deec1_5742_11f1_a8ce_047c1617b143_b0d0e2ff_7ddb_11f1_a901_047c1617b14318.jpeg"/><Relationship Id="rId19" Type="http://schemas.openxmlformats.org/officeDocument/2006/relationships/image" Target="../media/258deec3_5742_11f1_a8ce_047c1617b143_b0d0e302_7ddb_11f1_a901_047c1617b14319.jpeg"/><Relationship Id="rId20" Type="http://schemas.openxmlformats.org/officeDocument/2006/relationships/image" Target="../media/258deec5_5742_11f1_a8ce_047c1617b143_b0d0e305_7ddb_11f1_a901_047c1617b14320.jpeg"/><Relationship Id="rId21" Type="http://schemas.openxmlformats.org/officeDocument/2006/relationships/image" Target="../media/258deec7_5742_11f1_a8ce_047c1617b143_b0d0e308_7ddb_11f1_a901_047c1617b14321.jpeg"/><Relationship Id="rId22" Type="http://schemas.openxmlformats.org/officeDocument/2006/relationships/image" Target="../media/258deec9_5742_11f1_a8ce_047c1617b143_b0d0e2f7_7ddb_11f1_a901_047c1617b14322.jpeg"/><Relationship Id="rId23" Type="http://schemas.openxmlformats.org/officeDocument/2006/relationships/image" Target="../media/258deecb_5742_11f1_a8ce_047c1617b143_b0d0e2fa_7ddb_11f1_a901_047c1617b14323.jpeg"/><Relationship Id="rId24" Type="http://schemas.openxmlformats.org/officeDocument/2006/relationships/image" Target="../media/258deecd_5742_11f1_a8ce_047c1617b143_b0d0e2fd_7ddb_11f1_a901_047c1617b14324.jpeg"/><Relationship Id="rId25" Type="http://schemas.openxmlformats.org/officeDocument/2006/relationships/image" Target="../media/258deecf_5742_11f1_a8ce_047c1617b143_b0d0e300_7ddb_11f1_a901_047c1617b14325.jpeg"/><Relationship Id="rId26" Type="http://schemas.openxmlformats.org/officeDocument/2006/relationships/image" Target="../media/258deed1_5742_11f1_a8ce_047c1617b143_b0d0e303_7ddb_11f1_a901_047c1617b14326.jpeg"/><Relationship Id="rId27" Type="http://schemas.openxmlformats.org/officeDocument/2006/relationships/image" Target="../media/258deed3_5742_11f1_a8ce_047c1617b143_b0d0e306_7ddb_11f1_a901_047c1617b14327.jpeg"/><Relationship Id="rId28" Type="http://schemas.openxmlformats.org/officeDocument/2006/relationships/image" Target="../media/258deed5_5742_11f1_a8ce_047c1617b143_b0d0e309_7ddb_11f1_a901_047c1617b14328.jpeg"/><Relationship Id="rId29" Type="http://schemas.openxmlformats.org/officeDocument/2006/relationships/image" Target="../media/258deed7_5742_11f1_a8ce_047c1617b143_b0d0e30b_7ddb_11f1_a901_047c1617b14329.jpeg"/><Relationship Id="rId30" Type="http://schemas.openxmlformats.org/officeDocument/2006/relationships/image" Target="../media/258deed9_5742_11f1_a8ce_047c1617b143_b0d0e2f5_7ddb_11f1_a901_047c1617b14330.jpeg"/><Relationship Id="rId31" Type="http://schemas.openxmlformats.org/officeDocument/2006/relationships/image" Target="../media/258deedb_5742_11f1_a8ce_047c1617b143_b0d0e2dd_7ddb_11f1_a901_047c1617b14331.jpeg"/><Relationship Id="rId32" Type="http://schemas.openxmlformats.org/officeDocument/2006/relationships/image" Target="../media/258deedd_5742_11f1_a8ce_047c1617b143_b0d0e2e0_7ddb_11f1_a901_047c1617b14332.jpeg"/><Relationship Id="rId33" Type="http://schemas.openxmlformats.org/officeDocument/2006/relationships/image" Target="../media/258deedf_5742_11f1_a8ce_047c1617b143_b0d0e2e3_7ddb_11f1_a901_047c1617b14333.jpeg"/><Relationship Id="rId34" Type="http://schemas.openxmlformats.org/officeDocument/2006/relationships/image" Target="../media/258deee1_5742_11f1_a8ce_047c1617b143_b0d0e2e6_7ddb_11f1_a901_047c1617b14334.jpeg"/><Relationship Id="rId35" Type="http://schemas.openxmlformats.org/officeDocument/2006/relationships/image" Target="../media/258deee3_5742_11f1_a8ce_047c1617b143_b0d0e2e9_7ddb_11f1_a901_047c1617b14335.jpeg"/><Relationship Id="rId36" Type="http://schemas.openxmlformats.org/officeDocument/2006/relationships/image" Target="../media/258deee5_5742_11f1_a8ce_047c1617b143_b0d0e2ed_7ddb_11f1_a901_047c1617b14336.jpeg"/><Relationship Id="rId37" Type="http://schemas.openxmlformats.org/officeDocument/2006/relationships/image" Target="../media/258deee7_5742_11f1_a8ce_047c1617b143_b0d0e2ef_7ddb_11f1_a901_047c1617b14337.jpeg"/><Relationship Id="rId38" Type="http://schemas.openxmlformats.org/officeDocument/2006/relationships/image" Target="../media/258deee9_5742_11f1_a8ce_047c1617b143_b0d0e2f2_7ddb_11f1_a901_047c1617b14338.jpeg"/><Relationship Id="rId39" Type="http://schemas.openxmlformats.org/officeDocument/2006/relationships/image" Target="../media/258deeeb_5742_11f1_a8ce_047c1617b143_b0d0e2da_7ddb_11f1_a901_047c1617b143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957184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J5*46.71</f>
        <v>0</v>
      </c>
      <c r="L5" s="5"/>
    </row>
    <row r="6" spans="1:12" customHeight="1" ht="105" outlineLevel="4">
      <c r="A6" s="1"/>
      <c r="B6" s="1">
        <v>957185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J6*71.69</f>
        <v>0</v>
      </c>
      <c r="L6" s="5"/>
    </row>
    <row r="7" spans="1:12" customHeight="1" ht="105" outlineLevel="4">
      <c r="A7" s="1"/>
      <c r="B7" s="1">
        <v>957186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J7*113.78</f>
        <v>0</v>
      </c>
      <c r="L7" s="5"/>
    </row>
    <row r="8" spans="1:12" customHeight="1" ht="105" outlineLevel="4">
      <c r="A8" s="1"/>
      <c r="B8" s="1">
        <v>957187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J8*181.76</f>
        <v>0</v>
      </c>
      <c r="L8" s="5"/>
    </row>
    <row r="9" spans="1:12" customHeight="1" ht="105" outlineLevel="4">
      <c r="A9" s="1"/>
      <c r="B9" s="1">
        <v>957188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J9*282.13</f>
        <v>0</v>
      </c>
      <c r="L9" s="5"/>
    </row>
    <row r="10" spans="1:12" customHeight="1" ht="105" outlineLevel="4">
      <c r="A10" s="1"/>
      <c r="B10" s="1">
        <v>957189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J10*448.16</f>
        <v>0</v>
      </c>
      <c r="L10" s="5"/>
    </row>
    <row r="11" spans="1:12" customHeight="1" ht="105" outlineLevel="4">
      <c r="A11" s="1"/>
      <c r="B11" s="1">
        <v>957190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42</v>
      </c>
      <c r="H11" s="2">
        <v>0</v>
      </c>
      <c r="I11" s="1">
        <v>0</v>
      </c>
      <c r="J11" s="3" t="s">
        <v>17</v>
      </c>
      <c r="K11" s="2" t="str">
        <f>J11*66.19</f>
        <v>0</v>
      </c>
      <c r="L11" s="5"/>
    </row>
    <row r="12" spans="1:12" customHeight="1" ht="105" outlineLevel="4">
      <c r="A12" s="1"/>
      <c r="B12" s="1">
        <v>957191</v>
      </c>
      <c r="C12" s="1" t="s">
        <v>43</v>
      </c>
      <c r="D12" s="1" t="s">
        <v>44</v>
      </c>
      <c r="E12" s="2" t="s">
        <v>45</v>
      </c>
      <c r="F12" s="2" t="s">
        <v>46</v>
      </c>
      <c r="G12" s="2" t="s">
        <v>47</v>
      </c>
      <c r="H12" s="2">
        <v>0</v>
      </c>
      <c r="I12" s="1">
        <v>0</v>
      </c>
      <c r="J12" s="3" t="s">
        <v>17</v>
      </c>
      <c r="K12" s="2" t="str">
        <f>J12*101.16</f>
        <v>0</v>
      </c>
      <c r="L12" s="5"/>
    </row>
    <row r="13" spans="1:12" customHeight="1" ht="105" outlineLevel="4">
      <c r="A13" s="1"/>
      <c r="B13" s="1">
        <v>957192</v>
      </c>
      <c r="C13" s="1" t="s">
        <v>48</v>
      </c>
      <c r="D13" s="1" t="s">
        <v>49</v>
      </c>
      <c r="E13" s="2" t="s">
        <v>50</v>
      </c>
      <c r="F13" s="2" t="s">
        <v>51</v>
      </c>
      <c r="G13" s="2" t="s">
        <v>47</v>
      </c>
      <c r="H13" s="2">
        <v>0</v>
      </c>
      <c r="I13" s="1">
        <v>0</v>
      </c>
      <c r="J13" s="3" t="s">
        <v>17</v>
      </c>
      <c r="K13" s="2" t="str">
        <f>J13*166.50</f>
        <v>0</v>
      </c>
      <c r="L13" s="5"/>
    </row>
    <row r="14" spans="1:12" customHeight="1" ht="105" outlineLevel="4">
      <c r="A14" s="1"/>
      <c r="B14" s="1">
        <v>957193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0</v>
      </c>
      <c r="I14" s="1">
        <v>0</v>
      </c>
      <c r="J14" s="3" t="s">
        <v>17</v>
      </c>
      <c r="K14" s="2" t="str">
        <f>J14*262.24</f>
        <v>0</v>
      </c>
      <c r="L14" s="5"/>
    </row>
    <row r="15" spans="1:12" customHeight="1" ht="105" outlineLevel="4">
      <c r="A15" s="1"/>
      <c r="B15" s="1">
        <v>957194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>
        <v>0</v>
      </c>
      <c r="I15" s="1">
        <v>0</v>
      </c>
      <c r="J15" s="3" t="s">
        <v>17</v>
      </c>
      <c r="K15" s="2" t="str">
        <f>J15*410.02</f>
        <v>0</v>
      </c>
      <c r="L15" s="5"/>
    </row>
    <row r="16" spans="1:12" customHeight="1" ht="105" outlineLevel="4">
      <c r="A16" s="1"/>
      <c r="B16" s="1">
        <v>957195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>
        <v>0</v>
      </c>
      <c r="I16" s="1">
        <v>0</v>
      </c>
      <c r="J16" s="3" t="s">
        <v>17</v>
      </c>
      <c r="K16" s="2" t="str">
        <f>J16*641.03</f>
        <v>0</v>
      </c>
      <c r="L16" s="5"/>
    </row>
    <row r="17" spans="1:12" customHeight="1" ht="105" outlineLevel="4">
      <c r="A17" s="1"/>
      <c r="B17" s="1">
        <v>957196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0</v>
      </c>
      <c r="H17" s="2">
        <v>0</v>
      </c>
      <c r="I17" s="1">
        <v>0</v>
      </c>
      <c r="J17" s="3" t="s">
        <v>17</v>
      </c>
      <c r="K17" s="2" t="str">
        <f>J17*953.21</f>
        <v>0</v>
      </c>
      <c r="L17" s="5"/>
    </row>
    <row r="18" spans="1:12" customHeight="1" ht="105" outlineLevel="4">
      <c r="A18" s="1"/>
      <c r="B18" s="1">
        <v>957197</v>
      </c>
      <c r="C18" s="1" t="s">
        <v>68</v>
      </c>
      <c r="D18" s="1" t="s">
        <v>69</v>
      </c>
      <c r="E18" s="2" t="s">
        <v>70</v>
      </c>
      <c r="F18" s="2" t="s">
        <v>71</v>
      </c>
      <c r="G18" s="2">
        <v>0</v>
      </c>
      <c r="H18" s="2">
        <v>0</v>
      </c>
      <c r="I18" s="1">
        <v>0</v>
      </c>
      <c r="J18" s="3" t="s">
        <v>17</v>
      </c>
      <c r="K18" s="2" t="str">
        <f>J18*1363.23</f>
        <v>0</v>
      </c>
      <c r="L18" s="5"/>
    </row>
    <row r="19" spans="1:12" customHeight="1" ht="105" outlineLevel="4">
      <c r="A19" s="1"/>
      <c r="B19" s="1">
        <v>957198</v>
      </c>
      <c r="C19" s="1" t="s">
        <v>72</v>
      </c>
      <c r="D19" s="1" t="s">
        <v>73</v>
      </c>
      <c r="E19" s="2" t="s">
        <v>74</v>
      </c>
      <c r="F19" s="2" t="s">
        <v>75</v>
      </c>
      <c r="G19" s="2">
        <v>0</v>
      </c>
      <c r="H19" s="2">
        <v>0</v>
      </c>
      <c r="I19" s="1">
        <v>0</v>
      </c>
      <c r="J19" s="3" t="s">
        <v>17</v>
      </c>
      <c r="K19" s="2" t="str">
        <f>J19*2000.09</f>
        <v>0</v>
      </c>
      <c r="L19" s="5"/>
    </row>
    <row r="20" spans="1:12" customHeight="1" ht="105" outlineLevel="4">
      <c r="A20" s="1"/>
      <c r="B20" s="1">
        <v>957199</v>
      </c>
      <c r="C20" s="1" t="s">
        <v>76</v>
      </c>
      <c r="D20" s="1" t="s">
        <v>77</v>
      </c>
      <c r="E20" s="2" t="s">
        <v>78</v>
      </c>
      <c r="F20" s="2" t="s">
        <v>79</v>
      </c>
      <c r="G20" s="2" t="s">
        <v>47</v>
      </c>
      <c r="H20" s="2">
        <v>0</v>
      </c>
      <c r="I20" s="1">
        <v>0</v>
      </c>
      <c r="J20" s="3" t="s">
        <v>17</v>
      </c>
      <c r="K20" s="2" t="str">
        <f>J20*109.89</f>
        <v>0</v>
      </c>
      <c r="L20" s="5"/>
    </row>
    <row r="21" spans="1:12" customHeight="1" ht="105" outlineLevel="4">
      <c r="A21" s="1"/>
      <c r="B21" s="1">
        <v>957200</v>
      </c>
      <c r="C21" s="1" t="s">
        <v>80</v>
      </c>
      <c r="D21" s="1" t="s">
        <v>81</v>
      </c>
      <c r="E21" s="2" t="s">
        <v>82</v>
      </c>
      <c r="F21" s="2" t="s">
        <v>83</v>
      </c>
      <c r="G21" s="2">
        <v>3</v>
      </c>
      <c r="H21" s="2">
        <v>0</v>
      </c>
      <c r="I21" s="1">
        <v>0</v>
      </c>
      <c r="J21" s="3" t="s">
        <v>17</v>
      </c>
      <c r="K21" s="2" t="str">
        <f>J21*158.73</f>
        <v>0</v>
      </c>
      <c r="L21" s="5"/>
    </row>
    <row r="22" spans="1:12" customHeight="1" ht="105" outlineLevel="4">
      <c r="A22" s="1"/>
      <c r="B22" s="1">
        <v>957201</v>
      </c>
      <c r="C22" s="1" t="s">
        <v>84</v>
      </c>
      <c r="D22" s="1" t="s">
        <v>85</v>
      </c>
      <c r="E22" s="2" t="s">
        <v>86</v>
      </c>
      <c r="F22" s="2" t="s">
        <v>87</v>
      </c>
      <c r="G22" s="2" t="s">
        <v>47</v>
      </c>
      <c r="H22" s="2">
        <v>0</v>
      </c>
      <c r="I22" s="1">
        <v>0</v>
      </c>
      <c r="J22" s="3" t="s">
        <v>17</v>
      </c>
      <c r="K22" s="2" t="str">
        <f>J22*250.31</f>
        <v>0</v>
      </c>
      <c r="L22" s="5"/>
    </row>
    <row r="23" spans="1:12" customHeight="1" ht="105" outlineLevel="4">
      <c r="A23" s="1"/>
      <c r="B23" s="1">
        <v>957202</v>
      </c>
      <c r="C23" s="1" t="s">
        <v>88</v>
      </c>
      <c r="D23" s="1" t="s">
        <v>89</v>
      </c>
      <c r="E23" s="2" t="s">
        <v>90</v>
      </c>
      <c r="F23" s="2" t="s">
        <v>91</v>
      </c>
      <c r="G23" s="2">
        <v>0</v>
      </c>
      <c r="H23" s="2">
        <v>0</v>
      </c>
      <c r="I23" s="1">
        <v>0</v>
      </c>
      <c r="J23" s="3" t="s">
        <v>17</v>
      </c>
      <c r="K23" s="2" t="str">
        <f>J23*369.35</f>
        <v>0</v>
      </c>
      <c r="L23" s="5"/>
    </row>
    <row r="24" spans="1:12" customHeight="1" ht="105" outlineLevel="4">
      <c r="A24" s="1"/>
      <c r="B24" s="1">
        <v>957203</v>
      </c>
      <c r="C24" s="1" t="s">
        <v>92</v>
      </c>
      <c r="D24" s="1" t="s">
        <v>93</v>
      </c>
      <c r="E24" s="2" t="s">
        <v>94</v>
      </c>
      <c r="F24" s="2" t="s">
        <v>95</v>
      </c>
      <c r="G24" s="2">
        <v>0</v>
      </c>
      <c r="H24" s="2">
        <v>0</v>
      </c>
      <c r="I24" s="1">
        <v>0</v>
      </c>
      <c r="J24" s="3" t="s">
        <v>17</v>
      </c>
      <c r="K24" s="2" t="str">
        <f>J24*561.66</f>
        <v>0</v>
      </c>
      <c r="L24" s="5"/>
    </row>
    <row r="25" spans="1:12" customHeight="1" ht="105" outlineLevel="4">
      <c r="A25" s="1"/>
      <c r="B25" s="1">
        <v>957204</v>
      </c>
      <c r="C25" s="1" t="s">
        <v>96</v>
      </c>
      <c r="D25" s="1" t="s">
        <v>97</v>
      </c>
      <c r="E25" s="2" t="s">
        <v>98</v>
      </c>
      <c r="F25" s="2" t="s">
        <v>99</v>
      </c>
      <c r="G25" s="2">
        <v>0</v>
      </c>
      <c r="H25" s="2">
        <v>0</v>
      </c>
      <c r="I25" s="1">
        <v>0</v>
      </c>
      <c r="J25" s="3" t="s">
        <v>17</v>
      </c>
      <c r="K25" s="2" t="str">
        <f>J25*903.54</f>
        <v>0</v>
      </c>
      <c r="L25" s="5"/>
    </row>
    <row r="26" spans="1:12" customHeight="1" ht="105" outlineLevel="4">
      <c r="A26" s="1"/>
      <c r="B26" s="1">
        <v>957205</v>
      </c>
      <c r="C26" s="1" t="s">
        <v>100</v>
      </c>
      <c r="D26" s="1" t="s">
        <v>101</v>
      </c>
      <c r="E26" s="2" t="s">
        <v>102</v>
      </c>
      <c r="F26" s="2" t="s">
        <v>103</v>
      </c>
      <c r="G26" s="2" t="s">
        <v>104</v>
      </c>
      <c r="H26" s="2">
        <v>0</v>
      </c>
      <c r="I26" s="1">
        <v>0</v>
      </c>
      <c r="J26" s="3" t="s">
        <v>17</v>
      </c>
      <c r="K26" s="2" t="str">
        <f>J26*70.36</f>
        <v>0</v>
      </c>
      <c r="L26" s="5"/>
    </row>
    <row r="27" spans="1:12" customHeight="1" ht="105" outlineLevel="4">
      <c r="A27" s="1"/>
      <c r="B27" s="1">
        <v>957206</v>
      </c>
      <c r="C27" s="1" t="s">
        <v>105</v>
      </c>
      <c r="D27" s="1" t="s">
        <v>106</v>
      </c>
      <c r="E27" s="2" t="s">
        <v>107</v>
      </c>
      <c r="F27" s="2" t="s">
        <v>108</v>
      </c>
      <c r="G27" s="2" t="s">
        <v>42</v>
      </c>
      <c r="H27" s="2">
        <v>0</v>
      </c>
      <c r="I27" s="1">
        <v>0</v>
      </c>
      <c r="J27" s="3" t="s">
        <v>17</v>
      </c>
      <c r="K27" s="2" t="str">
        <f>J27*108.23</f>
        <v>0</v>
      </c>
      <c r="L27" s="5"/>
    </row>
    <row r="28" spans="1:12" customHeight="1" ht="105" outlineLevel="4">
      <c r="A28" s="1"/>
      <c r="B28" s="1">
        <v>957207</v>
      </c>
      <c r="C28" s="1" t="s">
        <v>109</v>
      </c>
      <c r="D28" s="1" t="s">
        <v>110</v>
      </c>
      <c r="E28" s="2" t="s">
        <v>111</v>
      </c>
      <c r="F28" s="2" t="s">
        <v>112</v>
      </c>
      <c r="G28" s="2" t="s">
        <v>42</v>
      </c>
      <c r="H28" s="2">
        <v>0</v>
      </c>
      <c r="I28" s="1">
        <v>0</v>
      </c>
      <c r="J28" s="3" t="s">
        <v>17</v>
      </c>
      <c r="K28" s="2" t="str">
        <f>J28*176.92</f>
        <v>0</v>
      </c>
      <c r="L28" s="5"/>
    </row>
    <row r="29" spans="1:12" customHeight="1" ht="105" outlineLevel="4">
      <c r="A29" s="1"/>
      <c r="B29" s="1">
        <v>957208</v>
      </c>
      <c r="C29" s="1" t="s">
        <v>113</v>
      </c>
      <c r="D29" s="1" t="s">
        <v>114</v>
      </c>
      <c r="E29" s="2" t="s">
        <v>115</v>
      </c>
      <c r="F29" s="2" t="s">
        <v>116</v>
      </c>
      <c r="G29" s="2">
        <v>0</v>
      </c>
      <c r="H29" s="2">
        <v>0</v>
      </c>
      <c r="I29" s="1">
        <v>0</v>
      </c>
      <c r="J29" s="3" t="s">
        <v>17</v>
      </c>
      <c r="K29" s="2" t="str">
        <f>J29*280.98</f>
        <v>0</v>
      </c>
      <c r="L29" s="5"/>
    </row>
    <row r="30" spans="1:12" customHeight="1" ht="105" outlineLevel="4">
      <c r="A30" s="1"/>
      <c r="B30" s="1">
        <v>957209</v>
      </c>
      <c r="C30" s="1" t="s">
        <v>117</v>
      </c>
      <c r="D30" s="1" t="s">
        <v>118</v>
      </c>
      <c r="E30" s="2" t="s">
        <v>119</v>
      </c>
      <c r="F30" s="2" t="s">
        <v>120</v>
      </c>
      <c r="G30" s="2">
        <v>0</v>
      </c>
      <c r="H30" s="2">
        <v>0</v>
      </c>
      <c r="I30" s="1">
        <v>0</v>
      </c>
      <c r="J30" s="3" t="s">
        <v>17</v>
      </c>
      <c r="K30" s="2" t="str">
        <f>J30*441.23</f>
        <v>0</v>
      </c>
      <c r="L30" s="5"/>
    </row>
    <row r="31" spans="1:12" customHeight="1" ht="105" outlineLevel="4">
      <c r="A31" s="1"/>
      <c r="B31" s="1">
        <v>957210</v>
      </c>
      <c r="C31" s="1" t="s">
        <v>121</v>
      </c>
      <c r="D31" s="1" t="s">
        <v>122</v>
      </c>
      <c r="E31" s="2" t="s">
        <v>123</v>
      </c>
      <c r="F31" s="2" t="s">
        <v>124</v>
      </c>
      <c r="G31" s="2">
        <v>0</v>
      </c>
      <c r="H31" s="2">
        <v>0</v>
      </c>
      <c r="I31" s="1">
        <v>0</v>
      </c>
      <c r="J31" s="3" t="s">
        <v>17</v>
      </c>
      <c r="K31" s="2" t="str">
        <f>J31*681.41</f>
        <v>0</v>
      </c>
      <c r="L31" s="5"/>
    </row>
    <row r="32" spans="1:12" customHeight="1" ht="105" outlineLevel="4">
      <c r="A32" s="1"/>
      <c r="B32" s="1">
        <v>957211</v>
      </c>
      <c r="C32" s="1" t="s">
        <v>125</v>
      </c>
      <c r="D32" s="1" t="s">
        <v>126</v>
      </c>
      <c r="E32" s="2" t="s">
        <v>127</v>
      </c>
      <c r="F32" s="2" t="s">
        <v>128</v>
      </c>
      <c r="G32" s="2">
        <v>0</v>
      </c>
      <c r="H32" s="2">
        <v>0</v>
      </c>
      <c r="I32" s="1">
        <v>0</v>
      </c>
      <c r="J32" s="3" t="s">
        <v>17</v>
      </c>
      <c r="K32" s="2" t="str">
        <f>J32*1005.25</f>
        <v>0</v>
      </c>
      <c r="L32" s="5"/>
    </row>
    <row r="33" spans="1:12" customHeight="1" ht="105" outlineLevel="4">
      <c r="A33" s="1"/>
      <c r="B33" s="1">
        <v>957212</v>
      </c>
      <c r="C33" s="1" t="s">
        <v>129</v>
      </c>
      <c r="D33" s="1" t="s">
        <v>130</v>
      </c>
      <c r="E33" s="2" t="s">
        <v>131</v>
      </c>
      <c r="F33" s="2" t="s">
        <v>132</v>
      </c>
      <c r="G33" s="2">
        <v>0</v>
      </c>
      <c r="H33" s="2">
        <v>0</v>
      </c>
      <c r="I33" s="1">
        <v>0</v>
      </c>
      <c r="J33" s="3" t="s">
        <v>17</v>
      </c>
      <c r="K33" s="2" t="str">
        <f>J33*1460.21</f>
        <v>0</v>
      </c>
      <c r="L33" s="5"/>
    </row>
    <row r="34" spans="1:12" customHeight="1" ht="105" outlineLevel="4">
      <c r="A34" s="1"/>
      <c r="B34" s="1">
        <v>957213</v>
      </c>
      <c r="C34" s="1" t="s">
        <v>133</v>
      </c>
      <c r="D34" s="1" t="s">
        <v>134</v>
      </c>
      <c r="E34" s="2" t="s">
        <v>135</v>
      </c>
      <c r="F34" s="2" t="s">
        <v>136</v>
      </c>
      <c r="G34" s="2">
        <v>0</v>
      </c>
      <c r="H34" s="2">
        <v>0</v>
      </c>
      <c r="I34" s="1">
        <v>0</v>
      </c>
      <c r="J34" s="3" t="s">
        <v>17</v>
      </c>
      <c r="K34" s="2" t="str">
        <f>J34*2133.29</f>
        <v>0</v>
      </c>
      <c r="L34" s="5"/>
    </row>
    <row r="35" spans="1:12" customHeight="1" ht="105" outlineLevel="4">
      <c r="A35" s="1"/>
      <c r="B35" s="1">
        <v>957214</v>
      </c>
      <c r="C35" s="1" t="s">
        <v>137</v>
      </c>
      <c r="D35" s="1" t="s">
        <v>138</v>
      </c>
      <c r="E35" s="2" t="s">
        <v>139</v>
      </c>
      <c r="F35" s="2" t="s">
        <v>140</v>
      </c>
      <c r="G35" s="2" t="s">
        <v>104</v>
      </c>
      <c r="H35" s="2">
        <v>0</v>
      </c>
      <c r="I35" s="1">
        <v>0</v>
      </c>
      <c r="J35" s="3" t="s">
        <v>17</v>
      </c>
      <c r="K35" s="2" t="str">
        <f>J35*60.37</f>
        <v>0</v>
      </c>
      <c r="L35" s="5"/>
    </row>
    <row r="36" spans="1:12" customHeight="1" ht="105" outlineLevel="4">
      <c r="A36" s="1"/>
      <c r="B36" s="1">
        <v>957215</v>
      </c>
      <c r="C36" s="1" t="s">
        <v>141</v>
      </c>
      <c r="D36" s="1" t="s">
        <v>142</v>
      </c>
      <c r="E36" s="2" t="s">
        <v>143</v>
      </c>
      <c r="F36" s="2" t="s">
        <v>144</v>
      </c>
      <c r="G36" s="2" t="s">
        <v>42</v>
      </c>
      <c r="H36" s="2">
        <v>0</v>
      </c>
      <c r="I36" s="1">
        <v>0</v>
      </c>
      <c r="J36" s="3" t="s">
        <v>17</v>
      </c>
      <c r="K36" s="2" t="str">
        <f>J36*96.16</f>
        <v>0</v>
      </c>
      <c r="L36" s="5"/>
    </row>
    <row r="37" spans="1:12" customHeight="1" ht="105" outlineLevel="4">
      <c r="A37" s="1"/>
      <c r="B37" s="1">
        <v>957216</v>
      </c>
      <c r="C37" s="1" t="s">
        <v>145</v>
      </c>
      <c r="D37" s="1" t="s">
        <v>146</v>
      </c>
      <c r="E37" s="2" t="s">
        <v>147</v>
      </c>
      <c r="F37" s="2" t="s">
        <v>148</v>
      </c>
      <c r="G37" s="2" t="s">
        <v>42</v>
      </c>
      <c r="H37" s="2">
        <v>0</v>
      </c>
      <c r="I37" s="1">
        <v>0</v>
      </c>
      <c r="J37" s="3" t="s">
        <v>17</v>
      </c>
      <c r="K37" s="2" t="str">
        <f>J37*152.35</f>
        <v>0</v>
      </c>
      <c r="L37" s="5"/>
    </row>
    <row r="38" spans="1:12" customHeight="1" ht="105" outlineLevel="4">
      <c r="A38" s="1"/>
      <c r="B38" s="1">
        <v>957217</v>
      </c>
      <c r="C38" s="1" t="s">
        <v>149</v>
      </c>
      <c r="D38" s="1" t="s">
        <v>150</v>
      </c>
      <c r="E38" s="2" t="s">
        <v>151</v>
      </c>
      <c r="F38" s="2" t="s">
        <v>152</v>
      </c>
      <c r="G38" s="2">
        <v>0</v>
      </c>
      <c r="H38" s="2">
        <v>0</v>
      </c>
      <c r="I38" s="1">
        <v>0</v>
      </c>
      <c r="J38" s="3" t="s">
        <v>17</v>
      </c>
      <c r="K38" s="2" t="str">
        <f>J38*233.10</f>
        <v>0</v>
      </c>
      <c r="L38" s="5"/>
    </row>
    <row r="39" spans="1:12" customHeight="1" ht="105" outlineLevel="4">
      <c r="A39" s="1"/>
      <c r="B39" s="1">
        <v>957218</v>
      </c>
      <c r="C39" s="1" t="s">
        <v>153</v>
      </c>
      <c r="D39" s="1" t="s">
        <v>154</v>
      </c>
      <c r="E39" s="2" t="s">
        <v>155</v>
      </c>
      <c r="F39" s="2" t="s">
        <v>156</v>
      </c>
      <c r="G39" s="2">
        <v>0</v>
      </c>
      <c r="H39" s="2">
        <v>0</v>
      </c>
      <c r="I39" s="1">
        <v>0</v>
      </c>
      <c r="J39" s="3" t="s">
        <v>17</v>
      </c>
      <c r="K39" s="2" t="str">
        <f>J39*366.30</f>
        <v>0</v>
      </c>
      <c r="L39" s="5"/>
    </row>
    <row r="40" spans="1:12" customHeight="1" ht="105" outlineLevel="4">
      <c r="A40" s="1"/>
      <c r="B40" s="1">
        <v>957219</v>
      </c>
      <c r="C40" s="1" t="s">
        <v>157</v>
      </c>
      <c r="D40" s="1" t="s">
        <v>158</v>
      </c>
      <c r="E40" s="2" t="s">
        <v>159</v>
      </c>
      <c r="F40" s="2" t="s">
        <v>160</v>
      </c>
      <c r="G40" s="2">
        <v>0</v>
      </c>
      <c r="H40" s="2">
        <v>0</v>
      </c>
      <c r="I40" s="1">
        <v>0</v>
      </c>
      <c r="J40" s="3" t="s">
        <v>17</v>
      </c>
      <c r="K40" s="2" t="str">
        <f>J40*574.43</f>
        <v>0</v>
      </c>
      <c r="L40" s="5"/>
    </row>
    <row r="41" spans="1:12" customHeight="1" ht="105" outlineLevel="4">
      <c r="A41" s="1"/>
      <c r="B41" s="1">
        <v>957220</v>
      </c>
      <c r="C41" s="1" t="s">
        <v>161</v>
      </c>
      <c r="D41" s="1" t="s">
        <v>162</v>
      </c>
      <c r="E41" s="2" t="s">
        <v>163</v>
      </c>
      <c r="F41" s="2" t="s">
        <v>164</v>
      </c>
      <c r="G41" s="2">
        <v>0</v>
      </c>
      <c r="H41" s="2">
        <v>0</v>
      </c>
      <c r="I41" s="1">
        <v>0</v>
      </c>
      <c r="J41" s="3" t="s">
        <v>17</v>
      </c>
      <c r="K41" s="2" t="str">
        <f>J41*840.83</f>
        <v>0</v>
      </c>
      <c r="L41" s="5"/>
    </row>
    <row r="42" spans="1:12" customHeight="1" ht="105" outlineLevel="4">
      <c r="A42" s="1"/>
      <c r="B42" s="1">
        <v>957221</v>
      </c>
      <c r="C42" s="1" t="s">
        <v>165</v>
      </c>
      <c r="D42" s="1" t="s">
        <v>166</v>
      </c>
      <c r="E42" s="2" t="s">
        <v>167</v>
      </c>
      <c r="F42" s="2" t="s">
        <v>168</v>
      </c>
      <c r="G42" s="2">
        <v>0</v>
      </c>
      <c r="H42" s="2">
        <v>0</v>
      </c>
      <c r="I42" s="1">
        <v>0</v>
      </c>
      <c r="J42" s="3" t="s">
        <v>17</v>
      </c>
      <c r="K42" s="2" t="str">
        <f>J42*1238.35</f>
        <v>0</v>
      </c>
      <c r="L42" s="5"/>
    </row>
    <row r="43" spans="1:12" customHeight="1" ht="105" outlineLevel="4">
      <c r="A43" s="1"/>
      <c r="B43" s="1">
        <v>957222</v>
      </c>
      <c r="C43" s="1" t="s">
        <v>169</v>
      </c>
      <c r="D43" s="1" t="s">
        <v>170</v>
      </c>
      <c r="E43" s="2" t="s">
        <v>171</v>
      </c>
      <c r="F43" s="2" t="s">
        <v>172</v>
      </c>
      <c r="G43" s="2">
        <v>0</v>
      </c>
      <c r="H43" s="2">
        <v>0</v>
      </c>
      <c r="I43" s="1">
        <v>0</v>
      </c>
      <c r="J43" s="3" t="s">
        <v>17</v>
      </c>
      <c r="K43" s="2" t="str">
        <f>J43*1800.29</f>
        <v>0</v>
      </c>
      <c r="L4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2026-10-15T04:08:54+03:00</dcterms:created>
  <dcterms:modified xsi:type="dcterms:W3CDTF">2026-10-15T04:08:54+03:00</dcterms:modified>
  <dc:title>Untitled Spreadsheet</dc:title>
  <dc:description/>
  <dc:subject/>
  <cp:keywords/>
  <cp:category/>
</cp:coreProperties>
</file>