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<sst xmlns="http://schemas.openxmlformats.org/spreadsheetml/2006/main" uniqueCount="96">
  <si>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</si>
  <si>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</si>
  <si>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</si>
  <si>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</si>
  <si>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</si>
  <si>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</si>
  <si>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</si>
  <si>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</si>
  <si>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</si>
  <si>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</si>
  <si>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Баки расширительные</t>
  </si>
  <si>
    <t>Баки для водоснабжения</t>
  </si>
  <si>
    <t>Баки для водоснабжения UNIPUMP</t>
  </si>
  <si>
    <t>UNI-101734</t>
  </si>
  <si>
    <t>Вертикальный гидроаккум. 100 V, фланец- нерж. сталь, 100 л</t>
  </si>
  <si>
    <t>8 761.00 руб.</t>
  </si>
  <si>
    <t>шт</t>
  </si>
  <si>
    <t>UNI-101735</t>
  </si>
  <si>
    <t>Гидроаккумулятор   2л.(верт) синий</t>
  </si>
  <si>
    <t>762.20 руб.</t>
  </si>
  <si>
    <t>UNI-101736</t>
  </si>
  <si>
    <t>Гидроаккумулятор  24л.(гор.), нерж. сталь, мембрана EPDM</t>
  </si>
  <si>
    <t>6 753.00 руб.</t>
  </si>
  <si>
    <t>UNI-101737</t>
  </si>
  <si>
    <t>Гидроаккумулятор  50л, (гор.), нерж. сталь, мембрана EPDM</t>
  </si>
  <si>
    <t>11 481.00 руб.</t>
  </si>
  <si>
    <t>UNI-101738</t>
  </si>
  <si>
    <t>Гидроаккумулятор  50л.(гор)</t>
  </si>
  <si>
    <t>5 020.00 руб.</t>
  </si>
  <si>
    <t>UNI-101739</t>
  </si>
  <si>
    <t>Гидроаккумулятор  80л, (вер.), нерж. сталь, мембрана EPDM</t>
  </si>
  <si>
    <t>18 135.00 руб.</t>
  </si>
  <si>
    <t>UNI-101740</t>
  </si>
  <si>
    <t>Гидроаккумулятор  80л, (гор.), нерж. сталь, мембрана EPDM</t>
  </si>
  <si>
    <t>17 463.00 руб.</t>
  </si>
  <si>
    <t>UNI-101741</t>
  </si>
  <si>
    <t>Гидроаккумулятор 100л, (гор.), нерж. сталь, мембрана EPDM</t>
  </si>
  <si>
    <t>20 492.00 руб.</t>
  </si>
  <si>
    <t>UNI-101742</t>
  </si>
  <si>
    <t>Гидроаккумулятор 150л.(вер) с манометром</t>
  </si>
  <si>
    <t>19 253.00 руб.</t>
  </si>
  <si>
    <t>UNI-101743</t>
  </si>
  <si>
    <t>Гидроаккумулятор 200л.(вер) с манометром</t>
  </si>
  <si>
    <t>24 783.00 руб.</t>
  </si>
  <si>
    <t>UNI-101744</t>
  </si>
  <si>
    <t>Гидроаккумулятор 300л.(вер) с манометром</t>
  </si>
  <si>
    <t>32 538.00 руб.</t>
  </si>
  <si>
    <t>Баки для водоснабжения UNIPUMP (Россия)</t>
  </si>
  <si>
    <t>UNI-101706</t>
  </si>
  <si>
    <t>Гидроаккумулятор вертикальный ГВ 100 (нижнее подкл., БЭЗ)</t>
  </si>
  <si>
    <t>8 542.00 руб.</t>
  </si>
  <si>
    <t>UNI-101707</t>
  </si>
  <si>
    <t>Гидроаккумулятор вертикальный ГВ 100Н (фланец нерж., нижнее подкл., БЭЗ)</t>
  </si>
  <si>
    <t>8 936.00 руб.</t>
  </si>
  <si>
    <t>UNI-101708</t>
  </si>
  <si>
    <t>Гидроаккумулятор вертикальный ГВ 100НВ (фланец нерж., верхнее подкл., БЭЗ)</t>
  </si>
  <si>
    <t>8 863.00 руб.</t>
  </si>
  <si>
    <t>UNI-101709</t>
  </si>
  <si>
    <t>Гидроаккумулятор вертикальный ГВ 50 (нижнее подкл., БЭЗ)</t>
  </si>
  <si>
    <t>6 144.00 руб.</t>
  </si>
  <si>
    <t>UNI-101710</t>
  </si>
  <si>
    <t>Гидроаккумулятор вертикальный ГВ 50Н (фланец нерж., нижнее подкл., БЭЗ)</t>
  </si>
  <si>
    <t>6 538.00 руб.</t>
  </si>
  <si>
    <t>UNI-101711</t>
  </si>
  <si>
    <t>Гидроаккумулятор вертикальный ГВ 50НВ (фланец нерж., верхнее подкл., БЭЗ)</t>
  </si>
  <si>
    <t>6 445.00 руб.</t>
  </si>
  <si>
    <t>UNI-101712</t>
  </si>
  <si>
    <t>Гидроаккумулятор вертикальный ГВ 80 (нижнее подкл., БЭЗ)</t>
  </si>
  <si>
    <t>8 023.00 руб.</t>
  </si>
  <si>
    <t>UNI-101713</t>
  </si>
  <si>
    <t>Гидроаккумулятор вертикальный ГВ 80Н (фланец нерж., нижнее подкл., БЭЗ)</t>
  </si>
  <si>
    <t>8 417.00 руб.</t>
  </si>
  <si>
    <t>UNI-101714</t>
  </si>
  <si>
    <t>Гидроаккумулятор вертикальный ГВ 80НВ (фланец нерж., верхнее подкл., БЭЗ)</t>
  </si>
  <si>
    <t>8 344.00 руб.</t>
  </si>
  <si>
    <t>UNI-101715</t>
  </si>
  <si>
    <t>Гидроаккумулятор горизонтальный ГГ 100М (БЭЗ)</t>
  </si>
  <si>
    <t>8 718.00 руб.</t>
  </si>
  <si>
    <t>UNI-101716</t>
  </si>
  <si>
    <t>Гидроаккумулятор горизонтальный ГГ 24М (БЭЗ)</t>
  </si>
  <si>
    <t>3 318.00 руб.</t>
  </si>
  <si>
    <t>UNI-101717</t>
  </si>
  <si>
    <t>Гидроаккумулятор горизонтальный ГГ 35М (БЭЗ)</t>
  </si>
  <si>
    <t>4 328.00 руб.</t>
  </si>
  <si>
    <t>UNI-101718</t>
  </si>
  <si>
    <t>Гидроаккумулятор горизонтальный ГГ 50М (БЭЗ)</t>
  </si>
  <si>
    <t>6 269.00 руб.</t>
  </si>
  <si>
    <t>UNI-101719</t>
  </si>
  <si>
    <t>Гидроаккумулятор горизонтальный ГГ 80М (БЭЗ)</t>
  </si>
  <si>
    <t>8 147.00 руб.</t>
  </si>
  <si>
    <t>UNI-101720</t>
  </si>
  <si>
    <t>Гидроаккумулятор подвесной ГП 24 (БЭЗ)</t>
  </si>
  <si>
    <t>2 959.00 руб.</t>
  </si>
  <si>
    <t>UNI-101721</t>
  </si>
  <si>
    <t>Гидроаккумулятор подвесной ГП 35 (БЭЗ)</t>
  </si>
  <si>
    <t>4 120.00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</si>
</sst>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12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958936</v>
      </c>
      <c r="C6" s="1" t="s">
        <v>13</v>
      </c>
      <c r="D6" s="1">
        <v>47370</v>
      </c>
      <c r="E6" s="2" t="s">
        <v>14</v>
      </c>
      <c r="F6" s="2" t="s">
        <v>15</v>
      </c>
      <c r="G6" s="2">
        <v>0</v>
      </c>
      <c r="H6" s="2">
        <v>0</v>
      </c>
      <c r="I6" s="1">
        <v>0</v>
      </c>
      <c r="J6" s="3" t="s">
        <v>16</v>
      </c>
      <c r="K6" s="2" t="str">
        <f>J6*8761.00</f>
        <v>0</v>
      </c>
      <c r="L6" s="5"/>
    </row>
    <row r="7" spans="1:12" outlineLevel="5">
      <c r="A7" s="1"/>
      <c r="B7" s="1">
        <v>958937</v>
      </c>
      <c r="C7" s="1" t="s">
        <v>17</v>
      </c>
      <c r="D7" s="1">
        <v>29758</v>
      </c>
      <c r="E7" s="2" t="s">
        <v>18</v>
      </c>
      <c r="F7" s="2" t="s">
        <v>19</v>
      </c>
      <c r="G7" s="2">
        <v>0</v>
      </c>
      <c r="H7" s="2">
        <v>0</v>
      </c>
      <c r="I7" s="1">
        <v>0</v>
      </c>
      <c r="J7" s="3" t="s">
        <v>16</v>
      </c>
      <c r="K7" s="2" t="str">
        <f>J7*762.20</f>
        <v>0</v>
      </c>
      <c r="L7" s="5"/>
    </row>
    <row r="8" spans="1:12" outlineLevel="5">
      <c r="A8" s="1"/>
      <c r="B8" s="1">
        <v>958938</v>
      </c>
      <c r="C8" s="1" t="s">
        <v>20</v>
      </c>
      <c r="D8" s="1">
        <v>85109</v>
      </c>
      <c r="E8" s="2" t="s">
        <v>21</v>
      </c>
      <c r="F8" s="2" t="s">
        <v>22</v>
      </c>
      <c r="G8" s="2">
        <v>0</v>
      </c>
      <c r="H8" s="2">
        <v>0</v>
      </c>
      <c r="I8" s="1">
        <v>0</v>
      </c>
      <c r="J8" s="3" t="s">
        <v>16</v>
      </c>
      <c r="K8" s="2" t="str">
        <f>J8*6753.00</f>
        <v>0</v>
      </c>
      <c r="L8" s="5"/>
    </row>
    <row r="9" spans="1:12" outlineLevel="5">
      <c r="A9" s="1"/>
      <c r="B9" s="1">
        <v>958939</v>
      </c>
      <c r="C9" s="1" t="s">
        <v>23</v>
      </c>
      <c r="D9" s="1">
        <v>86832</v>
      </c>
      <c r="E9" s="2" t="s">
        <v>24</v>
      </c>
      <c r="F9" s="2" t="s">
        <v>25</v>
      </c>
      <c r="G9" s="2">
        <v>0</v>
      </c>
      <c r="H9" s="2">
        <v>0</v>
      </c>
      <c r="I9" s="1">
        <v>0</v>
      </c>
      <c r="J9" s="3" t="s">
        <v>16</v>
      </c>
      <c r="K9" s="2" t="str">
        <f>J9*11481.00</f>
        <v>0</v>
      </c>
      <c r="L9" s="5"/>
    </row>
    <row r="10" spans="1:12" outlineLevel="5">
      <c r="A10" s="1"/>
      <c r="B10" s="1">
        <v>958940</v>
      </c>
      <c r="C10" s="1" t="s">
        <v>26</v>
      </c>
      <c r="D10" s="1">
        <v>46206</v>
      </c>
      <c r="E10" s="2" t="s">
        <v>27</v>
      </c>
      <c r="F10" s="2" t="s">
        <v>28</v>
      </c>
      <c r="G10" s="2">
        <v>-1</v>
      </c>
      <c r="H10" s="2">
        <v>0</v>
      </c>
      <c r="I10" s="1">
        <v>0</v>
      </c>
      <c r="J10" s="3" t="s">
        <v>16</v>
      </c>
      <c r="K10" s="2" t="str">
        <f>J10*5020.00</f>
        <v>0</v>
      </c>
      <c r="L10" s="5"/>
    </row>
    <row r="11" spans="1:12" outlineLevel="5">
      <c r="A11" s="1"/>
      <c r="B11" s="1">
        <v>958941</v>
      </c>
      <c r="C11" s="1" t="s">
        <v>29</v>
      </c>
      <c r="D11" s="1">
        <v>13890</v>
      </c>
      <c r="E11" s="2" t="s">
        <v>30</v>
      </c>
      <c r="F11" s="2" t="s">
        <v>31</v>
      </c>
      <c r="G11" s="2">
        <v>0</v>
      </c>
      <c r="H11" s="2">
        <v>0</v>
      </c>
      <c r="I11" s="1">
        <v>0</v>
      </c>
      <c r="J11" s="3" t="s">
        <v>16</v>
      </c>
      <c r="K11" s="2" t="str">
        <f>J11*18135.00</f>
        <v>0</v>
      </c>
      <c r="L11" s="5"/>
    </row>
    <row r="12" spans="1:12" outlineLevel="5">
      <c r="A12" s="1"/>
      <c r="B12" s="1">
        <v>958942</v>
      </c>
      <c r="C12" s="1" t="s">
        <v>32</v>
      </c>
      <c r="D12" s="1">
        <v>21266</v>
      </c>
      <c r="E12" s="2" t="s">
        <v>33</v>
      </c>
      <c r="F12" s="2" t="s">
        <v>34</v>
      </c>
      <c r="G12" s="2">
        <v>0</v>
      </c>
      <c r="H12" s="2">
        <v>0</v>
      </c>
      <c r="I12" s="1">
        <v>0</v>
      </c>
      <c r="J12" s="3" t="s">
        <v>16</v>
      </c>
      <c r="K12" s="2" t="str">
        <f>J12*17463.00</f>
        <v>0</v>
      </c>
      <c r="L12" s="5"/>
    </row>
    <row r="13" spans="1:12" outlineLevel="5">
      <c r="A13" s="1"/>
      <c r="B13" s="1">
        <v>958943</v>
      </c>
      <c r="C13" s="1" t="s">
        <v>35</v>
      </c>
      <c r="D13" s="1">
        <v>54872</v>
      </c>
      <c r="E13" s="2" t="s">
        <v>36</v>
      </c>
      <c r="F13" s="2" t="s">
        <v>37</v>
      </c>
      <c r="G13" s="2">
        <v>0</v>
      </c>
      <c r="H13" s="2">
        <v>0</v>
      </c>
      <c r="I13" s="1">
        <v>0</v>
      </c>
      <c r="J13" s="3" t="s">
        <v>16</v>
      </c>
      <c r="K13" s="2" t="str">
        <f>J13*20492.00</f>
        <v>0</v>
      </c>
      <c r="L13" s="5"/>
    </row>
    <row r="14" spans="1:12" outlineLevel="5">
      <c r="A14" s="1"/>
      <c r="B14" s="1">
        <v>958944</v>
      </c>
      <c r="C14" s="1" t="s">
        <v>38</v>
      </c>
      <c r="D14" s="1">
        <v>71583</v>
      </c>
      <c r="E14" s="2" t="s">
        <v>39</v>
      </c>
      <c r="F14" s="2" t="s">
        <v>40</v>
      </c>
      <c r="G14" s="2">
        <v>0</v>
      </c>
      <c r="H14" s="2">
        <v>0</v>
      </c>
      <c r="I14" s="1">
        <v>0</v>
      </c>
      <c r="J14" s="3" t="s">
        <v>16</v>
      </c>
      <c r="K14" s="2" t="str">
        <f>J14*19253.00</f>
        <v>0</v>
      </c>
      <c r="L14" s="5"/>
    </row>
    <row r="15" spans="1:12" outlineLevel="5">
      <c r="A15" s="1"/>
      <c r="B15" s="1">
        <v>958945</v>
      </c>
      <c r="C15" s="1" t="s">
        <v>41</v>
      </c>
      <c r="D15" s="1">
        <v>90454</v>
      </c>
      <c r="E15" s="2" t="s">
        <v>42</v>
      </c>
      <c r="F15" s="2" t="s">
        <v>43</v>
      </c>
      <c r="G15" s="2">
        <v>0</v>
      </c>
      <c r="H15" s="2">
        <v>0</v>
      </c>
      <c r="I15" s="1">
        <v>0</v>
      </c>
      <c r="J15" s="3" t="s">
        <v>16</v>
      </c>
      <c r="K15" s="2" t="str">
        <f>J15*24783.00</f>
        <v>0</v>
      </c>
      <c r="L15" s="5"/>
    </row>
    <row r="16" spans="1:12" outlineLevel="5">
      <c r="A16" s="1"/>
      <c r="B16" s="1">
        <v>958946</v>
      </c>
      <c r="C16" s="1" t="s">
        <v>44</v>
      </c>
      <c r="D16" s="1">
        <v>66837</v>
      </c>
      <c r="E16" s="2" t="s">
        <v>45</v>
      </c>
      <c r="F16" s="2" t="s">
        <v>46</v>
      </c>
      <c r="G16" s="2">
        <v>0</v>
      </c>
      <c r="H16" s="2">
        <v>0</v>
      </c>
      <c r="I16" s="1">
        <v>0</v>
      </c>
      <c r="J16" s="3" t="s">
        <v>16</v>
      </c>
      <c r="K16" s="2" t="str">
        <f>J16*32538.00</f>
        <v>0</v>
      </c>
      <c r="L16" s="5"/>
    </row>
    <row r="17" spans="1:12" outlineLevel="3">
      <c r="A17" s="9" t="s">
        <v>47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</row>
    <row r="18" spans="1:12" outlineLevel="5">
      <c r="A18" s="1"/>
      <c r="B18" s="1">
        <v>958920</v>
      </c>
      <c r="C18" s="1" t="s">
        <v>48</v>
      </c>
      <c r="D18" s="1">
        <v>44355</v>
      </c>
      <c r="E18" s="2" t="s">
        <v>49</v>
      </c>
      <c r="F18" s="2" t="s">
        <v>50</v>
      </c>
      <c r="G18" s="2">
        <v>0</v>
      </c>
      <c r="H18" s="2">
        <v>0</v>
      </c>
      <c r="I18" s="1">
        <v>0</v>
      </c>
      <c r="J18" s="3" t="s">
        <v>16</v>
      </c>
      <c r="K18" s="2" t="str">
        <f>J18*8542.00</f>
        <v>0</v>
      </c>
      <c r="L18" s="5"/>
    </row>
    <row r="19" spans="1:12" outlineLevel="5">
      <c r="A19" s="1"/>
      <c r="B19" s="1">
        <v>958921</v>
      </c>
      <c r="C19" s="1" t="s">
        <v>51</v>
      </c>
      <c r="D19" s="1">
        <v>33158</v>
      </c>
      <c r="E19" s="2" t="s">
        <v>52</v>
      </c>
      <c r="F19" s="2" t="s">
        <v>53</v>
      </c>
      <c r="G19" s="2">
        <v>0</v>
      </c>
      <c r="H19" s="2">
        <v>0</v>
      </c>
      <c r="I19" s="1">
        <v>0</v>
      </c>
      <c r="J19" s="3" t="s">
        <v>16</v>
      </c>
      <c r="K19" s="2" t="str">
        <f>J19*8936.00</f>
        <v>0</v>
      </c>
      <c r="L19" s="5"/>
    </row>
    <row r="20" spans="1:12" outlineLevel="5">
      <c r="A20" s="1"/>
      <c r="B20" s="1">
        <v>958922</v>
      </c>
      <c r="C20" s="1" t="s">
        <v>54</v>
      </c>
      <c r="D20" s="1">
        <v>35151</v>
      </c>
      <c r="E20" s="2" t="s">
        <v>55</v>
      </c>
      <c r="F20" s="2" t="s">
        <v>56</v>
      </c>
      <c r="G20" s="2">
        <v>0</v>
      </c>
      <c r="H20" s="2">
        <v>0</v>
      </c>
      <c r="I20" s="1">
        <v>0</v>
      </c>
      <c r="J20" s="3" t="s">
        <v>16</v>
      </c>
      <c r="K20" s="2" t="str">
        <f>J20*8863.00</f>
        <v>0</v>
      </c>
      <c r="L20" s="5"/>
    </row>
    <row r="21" spans="1:12" outlineLevel="5">
      <c r="A21" s="1"/>
      <c r="B21" s="1">
        <v>958923</v>
      </c>
      <c r="C21" s="1" t="s">
        <v>57</v>
      </c>
      <c r="D21" s="1">
        <v>93852</v>
      </c>
      <c r="E21" s="2" t="s">
        <v>58</v>
      </c>
      <c r="F21" s="2" t="s">
        <v>59</v>
      </c>
      <c r="G21" s="2">
        <v>0</v>
      </c>
      <c r="H21" s="2">
        <v>0</v>
      </c>
      <c r="I21" s="1">
        <v>0</v>
      </c>
      <c r="J21" s="3" t="s">
        <v>16</v>
      </c>
      <c r="K21" s="2" t="str">
        <f>J21*6144.00</f>
        <v>0</v>
      </c>
      <c r="L21" s="5"/>
    </row>
    <row r="22" spans="1:12" outlineLevel="5">
      <c r="A22" s="1"/>
      <c r="B22" s="1">
        <v>958924</v>
      </c>
      <c r="C22" s="1" t="s">
        <v>60</v>
      </c>
      <c r="D22" s="1">
        <v>14579</v>
      </c>
      <c r="E22" s="2" t="s">
        <v>61</v>
      </c>
      <c r="F22" s="2" t="s">
        <v>62</v>
      </c>
      <c r="G22" s="2">
        <v>0</v>
      </c>
      <c r="H22" s="2">
        <v>0</v>
      </c>
      <c r="I22" s="1">
        <v>0</v>
      </c>
      <c r="J22" s="3" t="s">
        <v>16</v>
      </c>
      <c r="K22" s="2" t="str">
        <f>J22*6538.00</f>
        <v>0</v>
      </c>
      <c r="L22" s="5"/>
    </row>
    <row r="23" spans="1:12" outlineLevel="5">
      <c r="A23" s="1"/>
      <c r="B23" s="1">
        <v>958925</v>
      </c>
      <c r="C23" s="1" t="s">
        <v>63</v>
      </c>
      <c r="D23" s="1">
        <v>48091</v>
      </c>
      <c r="E23" s="2" t="s">
        <v>64</v>
      </c>
      <c r="F23" s="2" t="s">
        <v>65</v>
      </c>
      <c r="G23" s="2">
        <v>-1</v>
      </c>
      <c r="H23" s="2">
        <v>0</v>
      </c>
      <c r="I23" s="1">
        <v>0</v>
      </c>
      <c r="J23" s="3" t="s">
        <v>16</v>
      </c>
      <c r="K23" s="2" t="str">
        <f>J23*6445.00</f>
        <v>0</v>
      </c>
      <c r="L23" s="5"/>
    </row>
    <row r="24" spans="1:12" outlineLevel="5">
      <c r="A24" s="1"/>
      <c r="B24" s="1">
        <v>958926</v>
      </c>
      <c r="C24" s="1" t="s">
        <v>66</v>
      </c>
      <c r="D24" s="1">
        <v>21064</v>
      </c>
      <c r="E24" s="2" t="s">
        <v>67</v>
      </c>
      <c r="F24" s="2" t="s">
        <v>68</v>
      </c>
      <c r="G24" s="2">
        <v>0</v>
      </c>
      <c r="H24" s="2">
        <v>0</v>
      </c>
      <c r="I24" s="1">
        <v>0</v>
      </c>
      <c r="J24" s="3" t="s">
        <v>16</v>
      </c>
      <c r="K24" s="2" t="str">
        <f>J24*8023.00</f>
        <v>0</v>
      </c>
      <c r="L24" s="5"/>
    </row>
    <row r="25" spans="1:12" outlineLevel="5">
      <c r="A25" s="1"/>
      <c r="B25" s="1">
        <v>958927</v>
      </c>
      <c r="C25" s="1" t="s">
        <v>69</v>
      </c>
      <c r="D25" s="1">
        <v>31072</v>
      </c>
      <c r="E25" s="2" t="s">
        <v>70</v>
      </c>
      <c r="F25" s="2" t="s">
        <v>71</v>
      </c>
      <c r="G25" s="2">
        <v>0</v>
      </c>
      <c r="H25" s="2">
        <v>0</v>
      </c>
      <c r="I25" s="1">
        <v>0</v>
      </c>
      <c r="J25" s="3" t="s">
        <v>16</v>
      </c>
      <c r="K25" s="2" t="str">
        <f>J25*8417.00</f>
        <v>0</v>
      </c>
      <c r="L25" s="5"/>
    </row>
    <row r="26" spans="1:12" outlineLevel="5">
      <c r="A26" s="1"/>
      <c r="B26" s="1">
        <v>958928</v>
      </c>
      <c r="C26" s="1" t="s">
        <v>72</v>
      </c>
      <c r="D26" s="1">
        <v>54224</v>
      </c>
      <c r="E26" s="2" t="s">
        <v>73</v>
      </c>
      <c r="F26" s="2" t="s">
        <v>74</v>
      </c>
      <c r="G26" s="2">
        <v>0</v>
      </c>
      <c r="H26" s="2">
        <v>0</v>
      </c>
      <c r="I26" s="1">
        <v>0</v>
      </c>
      <c r="J26" s="3" t="s">
        <v>16</v>
      </c>
      <c r="K26" s="2" t="str">
        <f>J26*8344.00</f>
        <v>0</v>
      </c>
      <c r="L26" s="5"/>
    </row>
    <row r="27" spans="1:12" outlineLevel="5">
      <c r="A27" s="1"/>
      <c r="B27" s="1">
        <v>958929</v>
      </c>
      <c r="C27" s="1" t="s">
        <v>75</v>
      </c>
      <c r="D27" s="1">
        <v>29901</v>
      </c>
      <c r="E27" s="2" t="s">
        <v>76</v>
      </c>
      <c r="F27" s="2" t="s">
        <v>77</v>
      </c>
      <c r="G27" s="2">
        <v>0</v>
      </c>
      <c r="H27" s="2">
        <v>0</v>
      </c>
      <c r="I27" s="1">
        <v>0</v>
      </c>
      <c r="J27" s="3" t="s">
        <v>16</v>
      </c>
      <c r="K27" s="2" t="str">
        <f>J27*8718.00</f>
        <v>0</v>
      </c>
      <c r="L27" s="5"/>
    </row>
    <row r="28" spans="1:12" outlineLevel="5">
      <c r="A28" s="1"/>
      <c r="B28" s="1">
        <v>958930</v>
      </c>
      <c r="C28" s="1" t="s">
        <v>78</v>
      </c>
      <c r="D28" s="1">
        <v>18157</v>
      </c>
      <c r="E28" s="2" t="s">
        <v>79</v>
      </c>
      <c r="F28" s="2" t="s">
        <v>80</v>
      </c>
      <c r="G28" s="2">
        <v>0</v>
      </c>
      <c r="H28" s="2">
        <v>0</v>
      </c>
      <c r="I28" s="1">
        <v>0</v>
      </c>
      <c r="J28" s="3" t="s">
        <v>16</v>
      </c>
      <c r="K28" s="2" t="str">
        <f>J28*3318.00</f>
        <v>0</v>
      </c>
      <c r="L28" s="5"/>
    </row>
    <row r="29" spans="1:12" outlineLevel="5">
      <c r="A29" s="1"/>
      <c r="B29" s="1">
        <v>958931</v>
      </c>
      <c r="C29" s="1" t="s">
        <v>81</v>
      </c>
      <c r="D29" s="1">
        <v>55731</v>
      </c>
      <c r="E29" s="2" t="s">
        <v>82</v>
      </c>
      <c r="F29" s="2" t="s">
        <v>83</v>
      </c>
      <c r="G29" s="2">
        <v>0</v>
      </c>
      <c r="H29" s="2">
        <v>0</v>
      </c>
      <c r="I29" s="1">
        <v>0</v>
      </c>
      <c r="J29" s="3" t="s">
        <v>16</v>
      </c>
      <c r="K29" s="2" t="str">
        <f>J29*4328.00</f>
        <v>0</v>
      </c>
      <c r="L29" s="5"/>
    </row>
    <row r="30" spans="1:12" outlineLevel="5">
      <c r="A30" s="1"/>
      <c r="B30" s="1">
        <v>958932</v>
      </c>
      <c r="C30" s="1" t="s">
        <v>84</v>
      </c>
      <c r="D30" s="1">
        <v>68334</v>
      </c>
      <c r="E30" s="2" t="s">
        <v>85</v>
      </c>
      <c r="F30" s="2" t="s">
        <v>86</v>
      </c>
      <c r="G30" s="2">
        <v>0</v>
      </c>
      <c r="H30" s="2">
        <v>0</v>
      </c>
      <c r="I30" s="1">
        <v>0</v>
      </c>
      <c r="J30" s="3" t="s">
        <v>16</v>
      </c>
      <c r="K30" s="2" t="str">
        <f>J30*6269.00</f>
        <v>0</v>
      </c>
      <c r="L30" s="5"/>
    </row>
    <row r="31" spans="1:12" outlineLevel="5">
      <c r="A31" s="1"/>
      <c r="B31" s="1">
        <v>958933</v>
      </c>
      <c r="C31" s="1" t="s">
        <v>87</v>
      </c>
      <c r="D31" s="1">
        <v>34799</v>
      </c>
      <c r="E31" s="2" t="s">
        <v>88</v>
      </c>
      <c r="F31" s="2" t="s">
        <v>89</v>
      </c>
      <c r="G31" s="2">
        <v>0</v>
      </c>
      <c r="H31" s="2">
        <v>0</v>
      </c>
      <c r="I31" s="1">
        <v>0</v>
      </c>
      <c r="J31" s="3" t="s">
        <v>16</v>
      </c>
      <c r="K31" s="2" t="str">
        <f>J31*8147.00</f>
        <v>0</v>
      </c>
      <c r="L31" s="5"/>
    </row>
    <row r="32" spans="1:12" outlineLevel="5">
      <c r="A32" s="1"/>
      <c r="B32" s="1">
        <v>958934</v>
      </c>
      <c r="C32" s="1" t="s">
        <v>90</v>
      </c>
      <c r="D32" s="1">
        <v>52065</v>
      </c>
      <c r="E32" s="2" t="s">
        <v>91</v>
      </c>
      <c r="F32" s="2" t="s">
        <v>92</v>
      </c>
      <c r="G32" s="2">
        <v>0</v>
      </c>
      <c r="H32" s="2">
        <v>0</v>
      </c>
      <c r="I32" s="1">
        <v>0</v>
      </c>
      <c r="J32" s="3" t="s">
        <v>16</v>
      </c>
      <c r="K32" s="2" t="str">
        <f>J32*2959.00</f>
        <v>0</v>
      </c>
      <c r="L32" s="5"/>
    </row>
    <row r="33" spans="1:12" outlineLevel="5">
      <c r="A33" s="1"/>
      <c r="B33" s="1">
        <v>958935</v>
      </c>
      <c r="C33" s="1" t="s">
        <v>93</v>
      </c>
      <c r="D33" s="1">
        <v>66790</v>
      </c>
      <c r="E33" s="2" t="s">
        <v>94</v>
      </c>
      <c r="F33" s="2" t="s">
        <v>95</v>
      </c>
      <c r="G33" s="2">
        <v>0</v>
      </c>
      <c r="H33" s="2">
        <v>0</v>
      </c>
      <c r="I33" s="1">
        <v>0</v>
      </c>
      <c r="J33" s="3" t="s">
        <v>16</v>
      </c>
      <c r="K33" s="2" t="str">
        <f>J33*4120.00</f>
        <v>0</v>
      </c>
      <c r="L3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17:K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2026-08-12T08:04:33+03:00</dcterms:created>
  <dcterms:modified xsi:type="dcterms:W3CDTF">2026-08-12T08:04:33+03:00</dcterms:modified>
  <dc:title>Untitled Spreadsheet</dc:title>
  <dc:description/>
  <dc:subject/>
  <cp:keywords/>
  <cp:category/>
</cp:coreProperties>
</file>