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<sst xmlns="http://schemas.openxmlformats.org/spreadsheetml/2006/main" uniqueCount="135">
  <si>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</si>
  <si>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</si>
  <si>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</si>
  <si>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</si>
  <si>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</si>
  <si>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</si>
  <si>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</si>
  <si>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</si>
  <si>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</si>
  <si>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</si>
  <si>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</si>
  <si>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Канализационные насосы</t>
  </si>
  <si>
    <t>Канализационные насосы UNIPUMP</t>
  </si>
  <si>
    <t>Канализационные насосные станции SANIVORT</t>
  </si>
  <si>
    <t>UNI-101611</t>
  </si>
  <si>
    <t>Канализационная насосная станция SANIVORT 255 M 7м</t>
  </si>
  <si>
    <t>14 153.00 руб.</t>
  </si>
  <si>
    <t>шт</t>
  </si>
  <si>
    <t>UNI-101612</t>
  </si>
  <si>
    <t>Канализационная насосная станция SANIVORT 255 M 9м</t>
  </si>
  <si>
    <t>15 725.00 руб.</t>
  </si>
  <si>
    <t>UNI-101613</t>
  </si>
  <si>
    <t>Канализационная насосная станция SANIVORT 405 M 8м с ножом (Compact)</t>
  </si>
  <si>
    <t>22 644.00 руб.</t>
  </si>
  <si>
    <t>UNI-101614</t>
  </si>
  <si>
    <t>Канализационная насосная станция SANIVORT 405 M 8м с ножом (бок. вход)</t>
  </si>
  <si>
    <t>18 084.00 руб.</t>
  </si>
  <si>
    <t>UNI-101615</t>
  </si>
  <si>
    <t>Канализационная насосная станция SANIVORT 405 M 8м с ножом (центр. вход)</t>
  </si>
  <si>
    <t>17 769.00 руб.</t>
  </si>
  <si>
    <t>UNI-101616</t>
  </si>
  <si>
    <t>Канализационная насосная станция SANIVORT 605 M 10м с ножом</t>
  </si>
  <si>
    <t>16 511.00 руб.</t>
  </si>
  <si>
    <t>Канализационные насосы WQ, WQR</t>
  </si>
  <si>
    <t>UNI-101618</t>
  </si>
  <si>
    <t>Канализационный насос 100WQ100-25-11/4</t>
  </si>
  <si>
    <t>176 726.00 руб.</t>
  </si>
  <si>
    <t>UNI-101619</t>
  </si>
  <si>
    <t>Канализационный насос 100WQ100-30-15/4</t>
  </si>
  <si>
    <t>196 183.00 руб.</t>
  </si>
  <si>
    <t>UNI-101620</t>
  </si>
  <si>
    <t>Канализационный насос 100WQ60-9-3</t>
  </si>
  <si>
    <t>50 901.00 руб.</t>
  </si>
  <si>
    <t>UNI-101621</t>
  </si>
  <si>
    <t>Канализационный насос 100WQ65-18-5.5</t>
  </si>
  <si>
    <t>72 148.00 руб.</t>
  </si>
  <si>
    <t>UNI-101622</t>
  </si>
  <si>
    <t>Канализационный насос 100WQ80-25-11</t>
  </si>
  <si>
    <t>128 888.00 руб.</t>
  </si>
  <si>
    <t>UNI-101623</t>
  </si>
  <si>
    <t>Канализационный насос 100WQR100-25-11/4 (высокотемп.)</t>
  </si>
  <si>
    <t>216 519.00 руб.</t>
  </si>
  <si>
    <t>UNI-101624</t>
  </si>
  <si>
    <t>Канализационный насос 100WQR110-10-5.5/4 (высокотемп.)</t>
  </si>
  <si>
    <t>116 903.00 руб.</t>
  </si>
  <si>
    <t>UNI-101625</t>
  </si>
  <si>
    <t>Канализационный насос 100WQR65-18-5.5 (высокотемп.)</t>
  </si>
  <si>
    <t>83 883.00 руб.</t>
  </si>
  <si>
    <t>UNI-101626</t>
  </si>
  <si>
    <t>Канализационный насос 100WQR80-15-7.5 (высокотемп.)</t>
  </si>
  <si>
    <t>108 883.00 руб.</t>
  </si>
  <si>
    <t>UNI-101627</t>
  </si>
  <si>
    <t>Канализационный насос 150WQ100-10-5.5</t>
  </si>
  <si>
    <t>76 487.00 руб.</t>
  </si>
  <si>
    <t>UNI-101628</t>
  </si>
  <si>
    <t>Канализационный насос 50WQ10-10-0.75</t>
  </si>
  <si>
    <t>22 938.00 руб.</t>
  </si>
  <si>
    <t>UNI-101629</t>
  </si>
  <si>
    <t>Канализационный насос 50WQ15-15-1.5</t>
  </si>
  <si>
    <t>30 283.00 руб.</t>
  </si>
  <si>
    <t>UNI-101630</t>
  </si>
  <si>
    <t>Канализационный насос 50WQ15-20-2.2</t>
  </si>
  <si>
    <t>34 512.00 руб.</t>
  </si>
  <si>
    <t>UNI-101631</t>
  </si>
  <si>
    <t>Канализационный насос 50WQ15-30-3</t>
  </si>
  <si>
    <t>46 707.00 руб.</t>
  </si>
  <si>
    <t>UNI-101632</t>
  </si>
  <si>
    <t>Канализационный насос 50WQ15-35-4</t>
  </si>
  <si>
    <t>52 310.00 руб.</t>
  </si>
  <si>
    <t>UNI-101633</t>
  </si>
  <si>
    <t>Канализационный насос 50WQ20-40-5.5</t>
  </si>
  <si>
    <t>69 239.00 руб.</t>
  </si>
  <si>
    <t>UNI-101634</t>
  </si>
  <si>
    <t>Канализационный насос 50WQ9-15-1.1</t>
  </si>
  <si>
    <t>24 905.00 руб.</t>
  </si>
  <si>
    <t>UNI-101635</t>
  </si>
  <si>
    <t>Канализационный насос 50WQR10-10-0.75 (высокотемп.)</t>
  </si>
  <si>
    <t>26 595.00 руб.</t>
  </si>
  <si>
    <t>UNI-101636</t>
  </si>
  <si>
    <t>Канализационный насос 50WQR10-10-0.75D (высокотемп.)</t>
  </si>
  <si>
    <t>29 919.00 руб.</t>
  </si>
  <si>
    <t>UNI-101637</t>
  </si>
  <si>
    <t>Канализационный насос 50WQR15-15-1.5 (высокотемп.)</t>
  </si>
  <si>
    <t>35 203.00 руб.</t>
  </si>
  <si>
    <t>UNI-101638</t>
  </si>
  <si>
    <t>Канализационный насос 50WQR15-15-1.5D (высокотемп.)</t>
  </si>
  <si>
    <t>36 134.00 руб.</t>
  </si>
  <si>
    <t>UNI-101639</t>
  </si>
  <si>
    <t>Канализационный насос 65WQ30-40-7.5</t>
  </si>
  <si>
    <t>91 796.00 руб.</t>
  </si>
  <si>
    <t>UNI-101640</t>
  </si>
  <si>
    <t>Канализационный насос 65WQ37-13-3</t>
  </si>
  <si>
    <t>47 236.00 руб.</t>
  </si>
  <si>
    <t>UNI-101641</t>
  </si>
  <si>
    <t>Канализационный насос 65WQ40-30-7.5</t>
  </si>
  <si>
    <t>UNI-101642</t>
  </si>
  <si>
    <t>Канализационный насос 65WQR25-15-2.2 (высокотемп.)</t>
  </si>
  <si>
    <t>41 435.00 руб.</t>
  </si>
  <si>
    <t>UNI-101643</t>
  </si>
  <si>
    <t>Канализационный насос 65WQR37-13-3 (высокотемп.)</t>
  </si>
  <si>
    <t>51 647.00 руб.</t>
  </si>
  <si>
    <t>UNI-101644</t>
  </si>
  <si>
    <t>Канализационный насос 80WQ30-30-5.5</t>
  </si>
  <si>
    <t>71 010.00 руб.</t>
  </si>
  <si>
    <t>UNI-101645</t>
  </si>
  <si>
    <t>Канализационный насос 80WQ40-10-2.2</t>
  </si>
  <si>
    <t>36 583.00 руб.</t>
  </si>
  <si>
    <t>UNI-101646</t>
  </si>
  <si>
    <t>Канализационный насос 80WQ40-15-4</t>
  </si>
  <si>
    <t>54 687.00 руб.</t>
  </si>
  <si>
    <t>UNI-101647</t>
  </si>
  <si>
    <t>Канализационный насос 80WQ40-8-1.5</t>
  </si>
  <si>
    <t>35 704.00 руб.</t>
  </si>
  <si>
    <t>UNI-101648</t>
  </si>
  <si>
    <t>Канализационный насос 80WQ65-25-7.5</t>
  </si>
  <si>
    <t>92 834.00 руб.</t>
  </si>
  <si>
    <t>UNI-101649</t>
  </si>
  <si>
    <t>Канализационный насос 80WQR30-30-5.5 (высокотемп.)</t>
  </si>
  <si>
    <t>82 911.00 руб.</t>
  </si>
  <si>
    <t>UNI-101650</t>
  </si>
  <si>
    <t>Канализационный насос 80WQR40-15-4 (высокотемп.)</t>
  </si>
  <si>
    <t>55 983.00 руб.</t>
  </si>
  <si>
    <t>UNI-101651</t>
  </si>
  <si>
    <t>Канализационный насос 80WQR65-25-7.5 (высокотемп.)</t>
  </si>
  <si>
    <t>107 429.00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</si>
</sst>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outlineLevel="5">
      <c r="A6" s="1"/>
      <c r="B6" s="1">
        <v>958832</v>
      </c>
      <c r="C6" s="1" t="s">
        <v>14</v>
      </c>
      <c r="D6" s="1">
        <v>66572</v>
      </c>
      <c r="E6" s="2" t="s">
        <v>15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J6*14153.00</f>
        <v>0</v>
      </c>
      <c r="L6" s="5"/>
    </row>
    <row r="7" spans="1:12" outlineLevel="5">
      <c r="A7" s="1"/>
      <c r="B7" s="1">
        <v>958833</v>
      </c>
      <c r="C7" s="1" t="s">
        <v>18</v>
      </c>
      <c r="D7" s="1">
        <v>60403</v>
      </c>
      <c r="E7" s="2" t="s">
        <v>19</v>
      </c>
      <c r="F7" s="2" t="s">
        <v>20</v>
      </c>
      <c r="G7" s="2">
        <v>0</v>
      </c>
      <c r="H7" s="2">
        <v>0</v>
      </c>
      <c r="I7" s="1">
        <v>0</v>
      </c>
      <c r="J7" s="3" t="s">
        <v>17</v>
      </c>
      <c r="K7" s="2" t="str">
        <f>J7*15725.00</f>
        <v>0</v>
      </c>
      <c r="L7" s="5"/>
    </row>
    <row r="8" spans="1:12" outlineLevel="5">
      <c r="A8" s="1"/>
      <c r="B8" s="1">
        <v>958834</v>
      </c>
      <c r="C8" s="1" t="s">
        <v>21</v>
      </c>
      <c r="D8" s="1">
        <v>89569</v>
      </c>
      <c r="E8" s="2" t="s">
        <v>22</v>
      </c>
      <c r="F8" s="2" t="s">
        <v>23</v>
      </c>
      <c r="G8" s="2">
        <v>0</v>
      </c>
      <c r="H8" s="2">
        <v>0</v>
      </c>
      <c r="I8" s="1">
        <v>0</v>
      </c>
      <c r="J8" s="3" t="s">
        <v>17</v>
      </c>
      <c r="K8" s="2" t="str">
        <f>J8*22644.00</f>
        <v>0</v>
      </c>
      <c r="L8" s="5"/>
    </row>
    <row r="9" spans="1:12" outlineLevel="5">
      <c r="A9" s="1"/>
      <c r="B9" s="1">
        <v>958835</v>
      </c>
      <c r="C9" s="1" t="s">
        <v>24</v>
      </c>
      <c r="D9" s="1">
        <v>62916</v>
      </c>
      <c r="E9" s="2" t="s">
        <v>25</v>
      </c>
      <c r="F9" s="2" t="s">
        <v>26</v>
      </c>
      <c r="G9" s="2">
        <v>0</v>
      </c>
      <c r="H9" s="2">
        <v>0</v>
      </c>
      <c r="I9" s="1">
        <v>0</v>
      </c>
      <c r="J9" s="3" t="s">
        <v>17</v>
      </c>
      <c r="K9" s="2" t="str">
        <f>J9*18084.00</f>
        <v>0</v>
      </c>
      <c r="L9" s="5"/>
    </row>
    <row r="10" spans="1:12" outlineLevel="5">
      <c r="A10" s="1"/>
      <c r="B10" s="1">
        <v>958836</v>
      </c>
      <c r="C10" s="1" t="s">
        <v>27</v>
      </c>
      <c r="D10" s="1">
        <v>30924</v>
      </c>
      <c r="E10" s="2" t="s">
        <v>28</v>
      </c>
      <c r="F10" s="2" t="s">
        <v>29</v>
      </c>
      <c r="G10" s="2">
        <v>0</v>
      </c>
      <c r="H10" s="2">
        <v>0</v>
      </c>
      <c r="I10" s="1">
        <v>0</v>
      </c>
      <c r="J10" s="3" t="s">
        <v>17</v>
      </c>
      <c r="K10" s="2" t="str">
        <f>J10*17769.00</f>
        <v>0</v>
      </c>
      <c r="L10" s="5"/>
    </row>
    <row r="11" spans="1:12" outlineLevel="5">
      <c r="A11" s="1"/>
      <c r="B11" s="1">
        <v>958837</v>
      </c>
      <c r="C11" s="1" t="s">
        <v>30</v>
      </c>
      <c r="D11" s="1">
        <v>55972</v>
      </c>
      <c r="E11" s="2" t="s">
        <v>31</v>
      </c>
      <c r="F11" s="2" t="s">
        <v>32</v>
      </c>
      <c r="G11" s="2">
        <v>0</v>
      </c>
      <c r="H11" s="2">
        <v>0</v>
      </c>
      <c r="I11" s="1">
        <v>0</v>
      </c>
      <c r="J11" s="3" t="s">
        <v>17</v>
      </c>
      <c r="K11" s="2" t="str">
        <f>J11*16511.00</f>
        <v>0</v>
      </c>
      <c r="L11" s="5"/>
    </row>
    <row r="12" spans="1:12" outlineLevel="3">
      <c r="A12" s="9" t="s">
        <v>33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</row>
    <row r="13" spans="1:12" outlineLevel="5">
      <c r="A13" s="1"/>
      <c r="B13" s="1">
        <v>958838</v>
      </c>
      <c r="C13" s="1" t="s">
        <v>34</v>
      </c>
      <c r="D13" s="1">
        <v>12740</v>
      </c>
      <c r="E13" s="2" t="s">
        <v>35</v>
      </c>
      <c r="F13" s="2" t="s">
        <v>36</v>
      </c>
      <c r="G13" s="2">
        <v>0</v>
      </c>
      <c r="H13" s="2">
        <v>0</v>
      </c>
      <c r="I13" s="1">
        <v>0</v>
      </c>
      <c r="J13" s="3" t="s">
        <v>17</v>
      </c>
      <c r="K13" s="2" t="str">
        <f>J13*176726.00</f>
        <v>0</v>
      </c>
      <c r="L13" s="5"/>
    </row>
    <row r="14" spans="1:12" outlineLevel="5">
      <c r="A14" s="1"/>
      <c r="B14" s="1">
        <v>958839</v>
      </c>
      <c r="C14" s="1" t="s">
        <v>37</v>
      </c>
      <c r="D14" s="1">
        <v>79512</v>
      </c>
      <c r="E14" s="2" t="s">
        <v>38</v>
      </c>
      <c r="F14" s="2" t="s">
        <v>39</v>
      </c>
      <c r="G14" s="2">
        <v>0</v>
      </c>
      <c r="H14" s="2">
        <v>0</v>
      </c>
      <c r="I14" s="1">
        <v>0</v>
      </c>
      <c r="J14" s="3" t="s">
        <v>17</v>
      </c>
      <c r="K14" s="2" t="str">
        <f>J14*196183.00</f>
        <v>0</v>
      </c>
      <c r="L14" s="5"/>
    </row>
    <row r="15" spans="1:12" outlineLevel="5">
      <c r="A15" s="1"/>
      <c r="B15" s="1">
        <v>958840</v>
      </c>
      <c r="C15" s="1" t="s">
        <v>40</v>
      </c>
      <c r="D15" s="1">
        <v>33638</v>
      </c>
      <c r="E15" s="2" t="s">
        <v>41</v>
      </c>
      <c r="F15" s="2" t="s">
        <v>42</v>
      </c>
      <c r="G15" s="2">
        <v>0</v>
      </c>
      <c r="H15" s="2">
        <v>0</v>
      </c>
      <c r="I15" s="1">
        <v>0</v>
      </c>
      <c r="J15" s="3" t="s">
        <v>17</v>
      </c>
      <c r="K15" s="2" t="str">
        <f>J15*50901.00</f>
        <v>0</v>
      </c>
      <c r="L15" s="5"/>
    </row>
    <row r="16" spans="1:12" outlineLevel="5">
      <c r="A16" s="1"/>
      <c r="B16" s="1">
        <v>958841</v>
      </c>
      <c r="C16" s="1" t="s">
        <v>43</v>
      </c>
      <c r="D16" s="1">
        <v>61040</v>
      </c>
      <c r="E16" s="2" t="s">
        <v>44</v>
      </c>
      <c r="F16" s="2" t="s">
        <v>45</v>
      </c>
      <c r="G16" s="2">
        <v>0</v>
      </c>
      <c r="H16" s="2">
        <v>0</v>
      </c>
      <c r="I16" s="1">
        <v>0</v>
      </c>
      <c r="J16" s="3" t="s">
        <v>17</v>
      </c>
      <c r="K16" s="2" t="str">
        <f>J16*72148.00</f>
        <v>0</v>
      </c>
      <c r="L16" s="5"/>
    </row>
    <row r="17" spans="1:12" outlineLevel="5">
      <c r="A17" s="1"/>
      <c r="B17" s="1">
        <v>958842</v>
      </c>
      <c r="C17" s="1" t="s">
        <v>46</v>
      </c>
      <c r="D17" s="1">
        <v>15191</v>
      </c>
      <c r="E17" s="2" t="s">
        <v>47</v>
      </c>
      <c r="F17" s="2" t="s">
        <v>48</v>
      </c>
      <c r="G17" s="2">
        <v>0</v>
      </c>
      <c r="H17" s="2">
        <v>0</v>
      </c>
      <c r="I17" s="1">
        <v>0</v>
      </c>
      <c r="J17" s="3" t="s">
        <v>17</v>
      </c>
      <c r="K17" s="2" t="str">
        <f>J17*128888.00</f>
        <v>0</v>
      </c>
      <c r="L17" s="5"/>
    </row>
    <row r="18" spans="1:12" outlineLevel="5">
      <c r="A18" s="1"/>
      <c r="B18" s="1">
        <v>958843</v>
      </c>
      <c r="C18" s="1" t="s">
        <v>49</v>
      </c>
      <c r="D18" s="1">
        <v>63264</v>
      </c>
      <c r="E18" s="2" t="s">
        <v>50</v>
      </c>
      <c r="F18" s="2" t="s">
        <v>51</v>
      </c>
      <c r="G18" s="2">
        <v>0</v>
      </c>
      <c r="H18" s="2">
        <v>0</v>
      </c>
      <c r="I18" s="1">
        <v>0</v>
      </c>
      <c r="J18" s="3" t="s">
        <v>17</v>
      </c>
      <c r="K18" s="2" t="str">
        <f>J18*216519.00</f>
        <v>0</v>
      </c>
      <c r="L18" s="5"/>
    </row>
    <row r="19" spans="1:12" outlineLevel="5">
      <c r="A19" s="1"/>
      <c r="B19" s="1">
        <v>958844</v>
      </c>
      <c r="C19" s="1" t="s">
        <v>52</v>
      </c>
      <c r="D19" s="1">
        <v>41898</v>
      </c>
      <c r="E19" s="2" t="s">
        <v>53</v>
      </c>
      <c r="F19" s="2" t="s">
        <v>54</v>
      </c>
      <c r="G19" s="2">
        <v>0</v>
      </c>
      <c r="H19" s="2">
        <v>0</v>
      </c>
      <c r="I19" s="1">
        <v>0</v>
      </c>
      <c r="J19" s="3" t="s">
        <v>17</v>
      </c>
      <c r="K19" s="2" t="str">
        <f>J19*116903.00</f>
        <v>0</v>
      </c>
      <c r="L19" s="5"/>
    </row>
    <row r="20" spans="1:12" outlineLevel="5">
      <c r="A20" s="1"/>
      <c r="B20" s="1">
        <v>958845</v>
      </c>
      <c r="C20" s="1" t="s">
        <v>55</v>
      </c>
      <c r="D20" s="1">
        <v>34044</v>
      </c>
      <c r="E20" s="2" t="s">
        <v>56</v>
      </c>
      <c r="F20" s="2" t="s">
        <v>57</v>
      </c>
      <c r="G20" s="2">
        <v>0</v>
      </c>
      <c r="H20" s="2">
        <v>0</v>
      </c>
      <c r="I20" s="1">
        <v>0</v>
      </c>
      <c r="J20" s="3" t="s">
        <v>17</v>
      </c>
      <c r="K20" s="2" t="str">
        <f>J20*83883.00</f>
        <v>0</v>
      </c>
      <c r="L20" s="5"/>
    </row>
    <row r="21" spans="1:12" outlineLevel="5">
      <c r="A21" s="1"/>
      <c r="B21" s="1">
        <v>958846</v>
      </c>
      <c r="C21" s="1" t="s">
        <v>58</v>
      </c>
      <c r="D21" s="1">
        <v>63906</v>
      </c>
      <c r="E21" s="2" t="s">
        <v>59</v>
      </c>
      <c r="F21" s="2" t="s">
        <v>60</v>
      </c>
      <c r="G21" s="2">
        <v>0</v>
      </c>
      <c r="H21" s="2">
        <v>0</v>
      </c>
      <c r="I21" s="1">
        <v>0</v>
      </c>
      <c r="J21" s="3" t="s">
        <v>17</v>
      </c>
      <c r="K21" s="2" t="str">
        <f>J21*108883.00</f>
        <v>0</v>
      </c>
      <c r="L21" s="5"/>
    </row>
    <row r="22" spans="1:12" outlineLevel="5">
      <c r="A22" s="1"/>
      <c r="B22" s="1">
        <v>958847</v>
      </c>
      <c r="C22" s="1" t="s">
        <v>61</v>
      </c>
      <c r="D22" s="1">
        <v>57522</v>
      </c>
      <c r="E22" s="2" t="s">
        <v>62</v>
      </c>
      <c r="F22" s="2" t="s">
        <v>63</v>
      </c>
      <c r="G22" s="2">
        <v>0</v>
      </c>
      <c r="H22" s="2">
        <v>0</v>
      </c>
      <c r="I22" s="1">
        <v>0</v>
      </c>
      <c r="J22" s="3" t="s">
        <v>17</v>
      </c>
      <c r="K22" s="2" t="str">
        <f>J22*76487.00</f>
        <v>0</v>
      </c>
      <c r="L22" s="5"/>
    </row>
    <row r="23" spans="1:12" outlineLevel="5">
      <c r="A23" s="1"/>
      <c r="B23" s="1">
        <v>958848</v>
      </c>
      <c r="C23" s="1" t="s">
        <v>64</v>
      </c>
      <c r="D23" s="1">
        <v>77883</v>
      </c>
      <c r="E23" s="2" t="s">
        <v>65</v>
      </c>
      <c r="F23" s="2" t="s">
        <v>66</v>
      </c>
      <c r="G23" s="2">
        <v>0</v>
      </c>
      <c r="H23" s="2">
        <v>0</v>
      </c>
      <c r="I23" s="1">
        <v>0</v>
      </c>
      <c r="J23" s="3" t="s">
        <v>17</v>
      </c>
      <c r="K23" s="2" t="str">
        <f>J23*22938.00</f>
        <v>0</v>
      </c>
      <c r="L23" s="5"/>
    </row>
    <row r="24" spans="1:12" outlineLevel="5">
      <c r="A24" s="1"/>
      <c r="B24" s="1">
        <v>958849</v>
      </c>
      <c r="C24" s="1" t="s">
        <v>67</v>
      </c>
      <c r="D24" s="1">
        <v>66301</v>
      </c>
      <c r="E24" s="2" t="s">
        <v>68</v>
      </c>
      <c r="F24" s="2" t="s">
        <v>69</v>
      </c>
      <c r="G24" s="2">
        <v>0</v>
      </c>
      <c r="H24" s="2">
        <v>0</v>
      </c>
      <c r="I24" s="1">
        <v>0</v>
      </c>
      <c r="J24" s="3" t="s">
        <v>17</v>
      </c>
      <c r="K24" s="2" t="str">
        <f>J24*30283.00</f>
        <v>0</v>
      </c>
      <c r="L24" s="5"/>
    </row>
    <row r="25" spans="1:12" outlineLevel="5">
      <c r="A25" s="1"/>
      <c r="B25" s="1">
        <v>958850</v>
      </c>
      <c r="C25" s="1" t="s">
        <v>70</v>
      </c>
      <c r="D25" s="1">
        <v>47882</v>
      </c>
      <c r="E25" s="2" t="s">
        <v>71</v>
      </c>
      <c r="F25" s="2" t="s">
        <v>72</v>
      </c>
      <c r="G25" s="2">
        <v>0</v>
      </c>
      <c r="H25" s="2">
        <v>0</v>
      </c>
      <c r="I25" s="1">
        <v>0</v>
      </c>
      <c r="J25" s="3" t="s">
        <v>17</v>
      </c>
      <c r="K25" s="2" t="str">
        <f>J25*34512.00</f>
        <v>0</v>
      </c>
      <c r="L25" s="5"/>
    </row>
    <row r="26" spans="1:12" outlineLevel="5">
      <c r="A26" s="1"/>
      <c r="B26" s="1">
        <v>958851</v>
      </c>
      <c r="C26" s="1" t="s">
        <v>73</v>
      </c>
      <c r="D26" s="1">
        <v>95147</v>
      </c>
      <c r="E26" s="2" t="s">
        <v>74</v>
      </c>
      <c r="F26" s="2" t="s">
        <v>75</v>
      </c>
      <c r="G26" s="2">
        <v>0</v>
      </c>
      <c r="H26" s="2">
        <v>0</v>
      </c>
      <c r="I26" s="1">
        <v>0</v>
      </c>
      <c r="J26" s="3" t="s">
        <v>17</v>
      </c>
      <c r="K26" s="2" t="str">
        <f>J26*46707.00</f>
        <v>0</v>
      </c>
      <c r="L26" s="5"/>
    </row>
    <row r="27" spans="1:12" outlineLevel="5">
      <c r="A27" s="1"/>
      <c r="B27" s="1">
        <v>958852</v>
      </c>
      <c r="C27" s="1" t="s">
        <v>76</v>
      </c>
      <c r="D27" s="1">
        <v>61084</v>
      </c>
      <c r="E27" s="2" t="s">
        <v>77</v>
      </c>
      <c r="F27" s="2" t="s">
        <v>78</v>
      </c>
      <c r="G27" s="2">
        <v>0</v>
      </c>
      <c r="H27" s="2">
        <v>0</v>
      </c>
      <c r="I27" s="1">
        <v>0</v>
      </c>
      <c r="J27" s="3" t="s">
        <v>17</v>
      </c>
      <c r="K27" s="2" t="str">
        <f>J27*52310.00</f>
        <v>0</v>
      </c>
      <c r="L27" s="5"/>
    </row>
    <row r="28" spans="1:12" outlineLevel="5">
      <c r="A28" s="1"/>
      <c r="B28" s="1">
        <v>958853</v>
      </c>
      <c r="C28" s="1" t="s">
        <v>79</v>
      </c>
      <c r="D28" s="1">
        <v>90981</v>
      </c>
      <c r="E28" s="2" t="s">
        <v>80</v>
      </c>
      <c r="F28" s="2" t="s">
        <v>81</v>
      </c>
      <c r="G28" s="2">
        <v>0</v>
      </c>
      <c r="H28" s="2">
        <v>0</v>
      </c>
      <c r="I28" s="1">
        <v>0</v>
      </c>
      <c r="J28" s="3" t="s">
        <v>17</v>
      </c>
      <c r="K28" s="2" t="str">
        <f>J28*69239.00</f>
        <v>0</v>
      </c>
      <c r="L28" s="5"/>
    </row>
    <row r="29" spans="1:12" outlineLevel="5">
      <c r="A29" s="1"/>
      <c r="B29" s="1">
        <v>958854</v>
      </c>
      <c r="C29" s="1" t="s">
        <v>82</v>
      </c>
      <c r="D29" s="1">
        <v>56371</v>
      </c>
      <c r="E29" s="2" t="s">
        <v>83</v>
      </c>
      <c r="F29" s="2" t="s">
        <v>84</v>
      </c>
      <c r="G29" s="2">
        <v>0</v>
      </c>
      <c r="H29" s="2">
        <v>0</v>
      </c>
      <c r="I29" s="1">
        <v>0</v>
      </c>
      <c r="J29" s="3" t="s">
        <v>17</v>
      </c>
      <c r="K29" s="2" t="str">
        <f>J29*24905.00</f>
        <v>0</v>
      </c>
      <c r="L29" s="5"/>
    </row>
    <row r="30" spans="1:12" outlineLevel="5">
      <c r="A30" s="1"/>
      <c r="B30" s="1">
        <v>958855</v>
      </c>
      <c r="C30" s="1" t="s">
        <v>85</v>
      </c>
      <c r="D30" s="1">
        <v>79562</v>
      </c>
      <c r="E30" s="2" t="s">
        <v>86</v>
      </c>
      <c r="F30" s="2" t="s">
        <v>87</v>
      </c>
      <c r="G30" s="2">
        <v>0</v>
      </c>
      <c r="H30" s="2">
        <v>0</v>
      </c>
      <c r="I30" s="1">
        <v>0</v>
      </c>
      <c r="J30" s="3" t="s">
        <v>17</v>
      </c>
      <c r="K30" s="2" t="str">
        <f>J30*26595.00</f>
        <v>0</v>
      </c>
      <c r="L30" s="5"/>
    </row>
    <row r="31" spans="1:12" outlineLevel="5">
      <c r="A31" s="1"/>
      <c r="B31" s="1">
        <v>958856</v>
      </c>
      <c r="C31" s="1" t="s">
        <v>88</v>
      </c>
      <c r="D31" s="1">
        <v>25935</v>
      </c>
      <c r="E31" s="2" t="s">
        <v>89</v>
      </c>
      <c r="F31" s="2" t="s">
        <v>90</v>
      </c>
      <c r="G31" s="2">
        <v>0</v>
      </c>
      <c r="H31" s="2">
        <v>0</v>
      </c>
      <c r="I31" s="1">
        <v>0</v>
      </c>
      <c r="J31" s="3" t="s">
        <v>17</v>
      </c>
      <c r="K31" s="2" t="str">
        <f>J31*29919.00</f>
        <v>0</v>
      </c>
      <c r="L31" s="5"/>
    </row>
    <row r="32" spans="1:12" outlineLevel="5">
      <c r="A32" s="1"/>
      <c r="B32" s="1">
        <v>958857</v>
      </c>
      <c r="C32" s="1" t="s">
        <v>91</v>
      </c>
      <c r="D32" s="1">
        <v>16617</v>
      </c>
      <c r="E32" s="2" t="s">
        <v>92</v>
      </c>
      <c r="F32" s="2" t="s">
        <v>93</v>
      </c>
      <c r="G32" s="2">
        <v>0</v>
      </c>
      <c r="H32" s="2">
        <v>0</v>
      </c>
      <c r="I32" s="1">
        <v>0</v>
      </c>
      <c r="J32" s="3" t="s">
        <v>17</v>
      </c>
      <c r="K32" s="2" t="str">
        <f>J32*35203.00</f>
        <v>0</v>
      </c>
      <c r="L32" s="5"/>
    </row>
    <row r="33" spans="1:12" outlineLevel="5">
      <c r="A33" s="1"/>
      <c r="B33" s="1">
        <v>958858</v>
      </c>
      <c r="C33" s="1" t="s">
        <v>94</v>
      </c>
      <c r="D33" s="1">
        <v>49224</v>
      </c>
      <c r="E33" s="2" t="s">
        <v>95</v>
      </c>
      <c r="F33" s="2" t="s">
        <v>96</v>
      </c>
      <c r="G33" s="2">
        <v>0</v>
      </c>
      <c r="H33" s="2">
        <v>0</v>
      </c>
      <c r="I33" s="1">
        <v>0</v>
      </c>
      <c r="J33" s="3" t="s">
        <v>17</v>
      </c>
      <c r="K33" s="2" t="str">
        <f>J33*36134.00</f>
        <v>0</v>
      </c>
      <c r="L33" s="5"/>
    </row>
    <row r="34" spans="1:12" outlineLevel="5">
      <c r="A34" s="1"/>
      <c r="B34" s="1">
        <v>958859</v>
      </c>
      <c r="C34" s="1" t="s">
        <v>97</v>
      </c>
      <c r="D34" s="1">
        <v>48543</v>
      </c>
      <c r="E34" s="2" t="s">
        <v>98</v>
      </c>
      <c r="F34" s="2" t="s">
        <v>99</v>
      </c>
      <c r="G34" s="2">
        <v>0</v>
      </c>
      <c r="H34" s="2">
        <v>0</v>
      </c>
      <c r="I34" s="1">
        <v>0</v>
      </c>
      <c r="J34" s="3" t="s">
        <v>17</v>
      </c>
      <c r="K34" s="2" t="str">
        <f>J34*91796.00</f>
        <v>0</v>
      </c>
      <c r="L34" s="5"/>
    </row>
    <row r="35" spans="1:12" outlineLevel="5">
      <c r="A35" s="1"/>
      <c r="B35" s="1">
        <v>958860</v>
      </c>
      <c r="C35" s="1" t="s">
        <v>100</v>
      </c>
      <c r="D35" s="1">
        <v>73478</v>
      </c>
      <c r="E35" s="2" t="s">
        <v>101</v>
      </c>
      <c r="F35" s="2" t="s">
        <v>102</v>
      </c>
      <c r="G35" s="2">
        <v>0</v>
      </c>
      <c r="H35" s="2">
        <v>0</v>
      </c>
      <c r="I35" s="1">
        <v>0</v>
      </c>
      <c r="J35" s="3" t="s">
        <v>17</v>
      </c>
      <c r="K35" s="2" t="str">
        <f>J35*47236.00</f>
        <v>0</v>
      </c>
      <c r="L35" s="5"/>
    </row>
    <row r="36" spans="1:12" outlineLevel="5">
      <c r="A36" s="1"/>
      <c r="B36" s="1">
        <v>958861</v>
      </c>
      <c r="C36" s="1" t="s">
        <v>103</v>
      </c>
      <c r="D36" s="1">
        <v>53898</v>
      </c>
      <c r="E36" s="2" t="s">
        <v>104</v>
      </c>
      <c r="F36" s="2" t="s">
        <v>99</v>
      </c>
      <c r="G36" s="2">
        <v>0</v>
      </c>
      <c r="H36" s="2">
        <v>0</v>
      </c>
      <c r="I36" s="1">
        <v>0</v>
      </c>
      <c r="J36" s="3" t="s">
        <v>17</v>
      </c>
      <c r="K36" s="2" t="str">
        <f>J36*91796.00</f>
        <v>0</v>
      </c>
      <c r="L36" s="5"/>
    </row>
    <row r="37" spans="1:12" outlineLevel="5">
      <c r="A37" s="1"/>
      <c r="B37" s="1">
        <v>958862</v>
      </c>
      <c r="C37" s="1" t="s">
        <v>105</v>
      </c>
      <c r="D37" s="1">
        <v>95736</v>
      </c>
      <c r="E37" s="2" t="s">
        <v>106</v>
      </c>
      <c r="F37" s="2" t="s">
        <v>107</v>
      </c>
      <c r="G37" s="2">
        <v>0</v>
      </c>
      <c r="H37" s="2">
        <v>0</v>
      </c>
      <c r="I37" s="1">
        <v>0</v>
      </c>
      <c r="J37" s="3" t="s">
        <v>17</v>
      </c>
      <c r="K37" s="2" t="str">
        <f>J37*41435.00</f>
        <v>0</v>
      </c>
      <c r="L37" s="5"/>
    </row>
    <row r="38" spans="1:12" outlineLevel="5">
      <c r="A38" s="1"/>
      <c r="B38" s="1">
        <v>958863</v>
      </c>
      <c r="C38" s="1" t="s">
        <v>108</v>
      </c>
      <c r="D38" s="1">
        <v>72170</v>
      </c>
      <c r="E38" s="2" t="s">
        <v>109</v>
      </c>
      <c r="F38" s="2" t="s">
        <v>110</v>
      </c>
      <c r="G38" s="2">
        <v>0</v>
      </c>
      <c r="H38" s="2">
        <v>0</v>
      </c>
      <c r="I38" s="1">
        <v>0</v>
      </c>
      <c r="J38" s="3" t="s">
        <v>17</v>
      </c>
      <c r="K38" s="2" t="str">
        <f>J38*51647.00</f>
        <v>0</v>
      </c>
      <c r="L38" s="5"/>
    </row>
    <row r="39" spans="1:12" outlineLevel="5">
      <c r="A39" s="1"/>
      <c r="B39" s="1">
        <v>958864</v>
      </c>
      <c r="C39" s="1" t="s">
        <v>111</v>
      </c>
      <c r="D39" s="1">
        <v>20457</v>
      </c>
      <c r="E39" s="2" t="s">
        <v>112</v>
      </c>
      <c r="F39" s="2" t="s">
        <v>113</v>
      </c>
      <c r="G39" s="2">
        <v>0</v>
      </c>
      <c r="H39" s="2">
        <v>0</v>
      </c>
      <c r="I39" s="1">
        <v>0</v>
      </c>
      <c r="J39" s="3" t="s">
        <v>17</v>
      </c>
      <c r="K39" s="2" t="str">
        <f>J39*71010.00</f>
        <v>0</v>
      </c>
      <c r="L39" s="5"/>
    </row>
    <row r="40" spans="1:12" outlineLevel="5">
      <c r="A40" s="1"/>
      <c r="B40" s="1">
        <v>958865</v>
      </c>
      <c r="C40" s="1" t="s">
        <v>114</v>
      </c>
      <c r="D40" s="1">
        <v>10736</v>
      </c>
      <c r="E40" s="2" t="s">
        <v>115</v>
      </c>
      <c r="F40" s="2" t="s">
        <v>116</v>
      </c>
      <c r="G40" s="2">
        <v>0</v>
      </c>
      <c r="H40" s="2">
        <v>0</v>
      </c>
      <c r="I40" s="1">
        <v>0</v>
      </c>
      <c r="J40" s="3" t="s">
        <v>17</v>
      </c>
      <c r="K40" s="2" t="str">
        <f>J40*36583.00</f>
        <v>0</v>
      </c>
      <c r="L40" s="5"/>
    </row>
    <row r="41" spans="1:12" outlineLevel="5">
      <c r="A41" s="1"/>
      <c r="B41" s="1">
        <v>958866</v>
      </c>
      <c r="C41" s="1" t="s">
        <v>117</v>
      </c>
      <c r="D41" s="1">
        <v>11869</v>
      </c>
      <c r="E41" s="2" t="s">
        <v>118</v>
      </c>
      <c r="F41" s="2" t="s">
        <v>119</v>
      </c>
      <c r="G41" s="2">
        <v>0</v>
      </c>
      <c r="H41" s="2">
        <v>0</v>
      </c>
      <c r="I41" s="1">
        <v>0</v>
      </c>
      <c r="J41" s="3" t="s">
        <v>17</v>
      </c>
      <c r="K41" s="2" t="str">
        <f>J41*54687.00</f>
        <v>0</v>
      </c>
      <c r="L41" s="5"/>
    </row>
    <row r="42" spans="1:12" outlineLevel="5">
      <c r="A42" s="1"/>
      <c r="B42" s="1">
        <v>958867</v>
      </c>
      <c r="C42" s="1" t="s">
        <v>120</v>
      </c>
      <c r="D42" s="1">
        <v>59348</v>
      </c>
      <c r="E42" s="2" t="s">
        <v>121</v>
      </c>
      <c r="F42" s="2" t="s">
        <v>122</v>
      </c>
      <c r="G42" s="2">
        <v>0</v>
      </c>
      <c r="H42" s="2">
        <v>0</v>
      </c>
      <c r="I42" s="1">
        <v>0</v>
      </c>
      <c r="J42" s="3" t="s">
        <v>17</v>
      </c>
      <c r="K42" s="2" t="str">
        <f>J42*35704.00</f>
        <v>0</v>
      </c>
      <c r="L42" s="5"/>
    </row>
    <row r="43" spans="1:12" outlineLevel="5">
      <c r="A43" s="1"/>
      <c r="B43" s="1">
        <v>958868</v>
      </c>
      <c r="C43" s="1" t="s">
        <v>123</v>
      </c>
      <c r="D43" s="1">
        <v>49285</v>
      </c>
      <c r="E43" s="2" t="s">
        <v>124</v>
      </c>
      <c r="F43" s="2" t="s">
        <v>125</v>
      </c>
      <c r="G43" s="2">
        <v>0</v>
      </c>
      <c r="H43" s="2">
        <v>0</v>
      </c>
      <c r="I43" s="1">
        <v>0</v>
      </c>
      <c r="J43" s="3" t="s">
        <v>17</v>
      </c>
      <c r="K43" s="2" t="str">
        <f>J43*92834.00</f>
        <v>0</v>
      </c>
      <c r="L43" s="5"/>
    </row>
    <row r="44" spans="1:12" outlineLevel="5">
      <c r="A44" s="1"/>
      <c r="B44" s="1">
        <v>958869</v>
      </c>
      <c r="C44" s="1" t="s">
        <v>126</v>
      </c>
      <c r="D44" s="1">
        <v>96749</v>
      </c>
      <c r="E44" s="2" t="s">
        <v>127</v>
      </c>
      <c r="F44" s="2" t="s">
        <v>128</v>
      </c>
      <c r="G44" s="2">
        <v>0</v>
      </c>
      <c r="H44" s="2">
        <v>0</v>
      </c>
      <c r="I44" s="1">
        <v>0</v>
      </c>
      <c r="J44" s="3" t="s">
        <v>17</v>
      </c>
      <c r="K44" s="2" t="str">
        <f>J44*82911.00</f>
        <v>0</v>
      </c>
      <c r="L44" s="5"/>
    </row>
    <row r="45" spans="1:12" outlineLevel="5">
      <c r="A45" s="1"/>
      <c r="B45" s="1">
        <v>958870</v>
      </c>
      <c r="C45" s="1" t="s">
        <v>129</v>
      </c>
      <c r="D45" s="1">
        <v>35355</v>
      </c>
      <c r="E45" s="2" t="s">
        <v>130</v>
      </c>
      <c r="F45" s="2" t="s">
        <v>131</v>
      </c>
      <c r="G45" s="2">
        <v>0</v>
      </c>
      <c r="H45" s="2">
        <v>0</v>
      </c>
      <c r="I45" s="1">
        <v>0</v>
      </c>
      <c r="J45" s="3" t="s">
        <v>17</v>
      </c>
      <c r="K45" s="2" t="str">
        <f>J45*55983.00</f>
        <v>0</v>
      </c>
      <c r="L45" s="5"/>
    </row>
    <row r="46" spans="1:12" outlineLevel="5">
      <c r="A46" s="1"/>
      <c r="B46" s="1">
        <v>958871</v>
      </c>
      <c r="C46" s="1" t="s">
        <v>132</v>
      </c>
      <c r="D46" s="1">
        <v>67044</v>
      </c>
      <c r="E46" s="2" t="s">
        <v>133</v>
      </c>
      <c r="F46" s="2" t="s">
        <v>134</v>
      </c>
      <c r="G46" s="2">
        <v>0</v>
      </c>
      <c r="H46" s="2">
        <v>0</v>
      </c>
      <c r="I46" s="1">
        <v>0</v>
      </c>
      <c r="J46" s="3" t="s">
        <v>17</v>
      </c>
      <c r="K46" s="2" t="str">
        <f>J46*107429.00</f>
        <v>0</v>
      </c>
      <c r="L4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12:K1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2026-06-22T07:50:51+03:00</dcterms:created>
  <dcterms:modified xsi:type="dcterms:W3CDTF">2026-06-22T07:50:51+03:00</dcterms:modified>
  <dc:title>Untitled Spreadsheet</dc:title>
  <dc:description/>
  <dc:subject/>
  <cp:keywords/>
  <cp:category/>
</cp:coreProperties>
</file>