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<sst xmlns="http://schemas.openxmlformats.org/spreadsheetml/2006/main" uniqueCount="109">
  <si>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</si>
  <si>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</si>
  <si>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</si>
  <si>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</si>
  <si>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</si>
  <si>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</si>
  <si>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</si>
  <si>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</si>
  <si>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</si>
  <si>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</si>
  <si>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</si>
  <si>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</si>
  <si>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</t>
  </si>
  <si>
    <t>Фланцевые циркуляционные насосы для отопления UNIPUMP</t>
  </si>
  <si>
    <t>UNI-101494</t>
  </si>
  <si>
    <t>Насос циркуляц. (отопл.) PF 40-130 250  3-х скоростной</t>
  </si>
  <si>
    <t>37 893.00 руб.</t>
  </si>
  <si>
    <t>шт</t>
  </si>
  <si>
    <t>UNI-101495</t>
  </si>
  <si>
    <t>Насос циркуляц. (отопл.) PF 40-180 250  3-х скоростной</t>
  </si>
  <si>
    <t>37 437.00 руб.</t>
  </si>
  <si>
    <t>UNI-101496</t>
  </si>
  <si>
    <t>Насос циркуляц. (отопл.) PF 40-90 250  3-х скоростной</t>
  </si>
  <si>
    <t>35 403.00 руб.</t>
  </si>
  <si>
    <t>UNI-101497</t>
  </si>
  <si>
    <t>Насос циркуляц. (отопл.) PF 50-130 280  3-х скоростной</t>
  </si>
  <si>
    <t>40 695.00 руб.</t>
  </si>
  <si>
    <t>UNI-101498</t>
  </si>
  <si>
    <t>Насос циркуляц. (отопл.) PF 50-180 280  3-х скоростной</t>
  </si>
  <si>
    <t>42 313.00 руб.</t>
  </si>
  <si>
    <t>UNI-101499</t>
  </si>
  <si>
    <t>Насос циркуляц. (отопл.) PF 50-90 280  3-х скоростной</t>
  </si>
  <si>
    <t>34 428.00 руб.</t>
  </si>
  <si>
    <t>UNI-101500</t>
  </si>
  <si>
    <t>Насос циркуляц. (отопл.) PF3 40-130 250  3-х скоростной</t>
  </si>
  <si>
    <t>36 255.00 руб.</t>
  </si>
  <si>
    <t>UNI-101501</t>
  </si>
  <si>
    <t>Насос циркуляц. (отопл.) PF3 40-180 250  3-х скоростной</t>
  </si>
  <si>
    <t>37 247.00 руб.</t>
  </si>
  <si>
    <t>UNI-101502</t>
  </si>
  <si>
    <t>Насос циркуляц. (отопл.) PF3 40-90 250  3-х скоростной</t>
  </si>
  <si>
    <t>35 272.00 руб.</t>
  </si>
  <si>
    <t>UNI-101503</t>
  </si>
  <si>
    <t>Насос циркуляц. (отопл.) PF3 50-130 280  3-х скоростной</t>
  </si>
  <si>
    <t>40 579.00 руб.</t>
  </si>
  <si>
    <t>UNI-101504</t>
  </si>
  <si>
    <t>Насос циркуляц. (отопл.) PF3 50-180 280  3-х скоростной</t>
  </si>
  <si>
    <t>40 843.00 руб.</t>
  </si>
  <si>
    <t>UNI-101505</t>
  </si>
  <si>
    <t>Насос циркуляц. (отопл.) PF3 50-90 280  3-х скоростной</t>
  </si>
  <si>
    <t>34 264.00 руб.</t>
  </si>
  <si>
    <t>UNI-101506</t>
  </si>
  <si>
    <t>Насос циркуляц. (отопл.) PF3 65-130 340  3-х скоростной</t>
  </si>
  <si>
    <t>43 428.00 руб.</t>
  </si>
  <si>
    <t>UNI-101507</t>
  </si>
  <si>
    <t>Насос циркуляц. (отопл.) PFE 50-120 280</t>
  </si>
  <si>
    <t>56 808.00 руб.</t>
  </si>
  <si>
    <t>UNI-101508</t>
  </si>
  <si>
    <t>Насос циркуляц. (отопл.) PFE 50-150 280</t>
  </si>
  <si>
    <t>UNI-101509</t>
  </si>
  <si>
    <t>Насос циркуляц. (отопл.) PFE 50-80 240</t>
  </si>
  <si>
    <t>59 011.00 руб.</t>
  </si>
  <si>
    <t>UNI-101510</t>
  </si>
  <si>
    <t>Насос циркуляц. (отопл.) PFE 65-100 340</t>
  </si>
  <si>
    <t>57 143.00 руб.</t>
  </si>
  <si>
    <t>UNI-101511</t>
  </si>
  <si>
    <t>Насос циркуляц. (отопл.) PFE 65-120 340</t>
  </si>
  <si>
    <t>62 595.00 руб.</t>
  </si>
  <si>
    <t>UNI-101512</t>
  </si>
  <si>
    <t>Насос циркуляц. (отопл.) PFE 65-80 340</t>
  </si>
  <si>
    <t>UNI-101513</t>
  </si>
  <si>
    <t>Насос циркуляц. (отопл.) UPF 32-120 220 3-х скоростной</t>
  </si>
  <si>
    <t>23 125.00 руб.</t>
  </si>
  <si>
    <t>UNI-101514</t>
  </si>
  <si>
    <t>Насос циркуляц. (отопл.) UPF 50-200 280</t>
  </si>
  <si>
    <t>49 719.00 руб.</t>
  </si>
  <si>
    <t>UNI-101515</t>
  </si>
  <si>
    <t>Насос циркуляц. (отопл.) UPF 65-100 300</t>
  </si>
  <si>
    <t>35 243.00 руб.</t>
  </si>
  <si>
    <t>UNI-101516</t>
  </si>
  <si>
    <t>Насос циркуляц. (отопл.) UPF 65-120 300</t>
  </si>
  <si>
    <t>48 563.00 руб.</t>
  </si>
  <si>
    <t>UNI-101517</t>
  </si>
  <si>
    <t>Насос циркуляц. (отопл.) UPF 65-80 280</t>
  </si>
  <si>
    <t>27 530.00 руб.</t>
  </si>
  <si>
    <t>UNI-101518</t>
  </si>
  <si>
    <t>Насос циркуляц. (отопл.) UPF3 65-100 300</t>
  </si>
  <si>
    <t>40 550.00 руб.</t>
  </si>
  <si>
    <t>UNI-101519</t>
  </si>
  <si>
    <t>Насос циркуляц. (отопл.) UPF3 65-80 280</t>
  </si>
  <si>
    <t>39 516.00 руб.</t>
  </si>
  <si>
    <t>UNI-101520</t>
  </si>
  <si>
    <t>Насос циркуляц. (отопл.) UPFE 40-100</t>
  </si>
  <si>
    <t>36 075.00 руб.</t>
  </si>
  <si>
    <t>UNI-101521</t>
  </si>
  <si>
    <t>Насос циркуляц. (отопл.) UPFE 40-60</t>
  </si>
  <si>
    <t>32 375.00 руб.</t>
  </si>
  <si>
    <t>UNI-101522</t>
  </si>
  <si>
    <t>Насос циркуляц. (отопл.) UPFE 40-80</t>
  </si>
  <si>
    <t>34 780.00 руб.</t>
  </si>
  <si>
    <t>UNI-101523</t>
  </si>
  <si>
    <t>Насос циркуляционный (отопление) UPF 32-90 220</t>
  </si>
  <si>
    <t>18 500.00 руб.</t>
  </si>
  <si>
    <t>UNI-101524</t>
  </si>
  <si>
    <t>Насос циркуляционный (отопление) UPF 40-45  230</t>
  </si>
  <si>
    <t>21 275.00 руб.</t>
  </si>
  <si>
    <t>UNI-101525</t>
  </si>
  <si>
    <t>Насос циркуляционный (отопление) UPF3 65-50 280</t>
  </si>
  <si>
    <t>38 295.00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</si>
</sst>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958721</v>
      </c>
      <c r="C6" s="1" t="s">
        <v>14</v>
      </c>
      <c r="D6" s="1">
        <v>17761</v>
      </c>
      <c r="E6" s="2" t="s">
        <v>15</v>
      </c>
      <c r="F6" s="2" t="s">
        <v>16</v>
      </c>
      <c r="G6" s="2">
        <v>0</v>
      </c>
      <c r="H6" s="2">
        <v>1</v>
      </c>
      <c r="I6" s="1">
        <v>0</v>
      </c>
      <c r="J6" s="3" t="s">
        <v>17</v>
      </c>
      <c r="K6" s="2" t="str">
        <f>J6*37893.00</f>
        <v>0</v>
      </c>
      <c r="L6" s="5"/>
    </row>
    <row r="7" spans="1:12" outlineLevel="5">
      <c r="A7" s="1"/>
      <c r="B7" s="1">
        <v>958722</v>
      </c>
      <c r="C7" s="1" t="s">
        <v>18</v>
      </c>
      <c r="D7" s="1">
        <v>41561</v>
      </c>
      <c r="E7" s="2" t="s">
        <v>19</v>
      </c>
      <c r="F7" s="2" t="s">
        <v>20</v>
      </c>
      <c r="G7" s="2">
        <v>0</v>
      </c>
      <c r="H7" s="2">
        <v>5</v>
      </c>
      <c r="I7" s="1">
        <v>0</v>
      </c>
      <c r="J7" s="3" t="s">
        <v>17</v>
      </c>
      <c r="K7" s="2" t="str">
        <f>J7*37437.00</f>
        <v>0</v>
      </c>
      <c r="L7" s="5"/>
    </row>
    <row r="8" spans="1:12" outlineLevel="5">
      <c r="A8" s="1"/>
      <c r="B8" s="1">
        <v>958723</v>
      </c>
      <c r="C8" s="1" t="s">
        <v>21</v>
      </c>
      <c r="D8" s="1">
        <v>45901</v>
      </c>
      <c r="E8" s="2" t="s">
        <v>22</v>
      </c>
      <c r="F8" s="2" t="s">
        <v>23</v>
      </c>
      <c r="G8" s="2">
        <v>0</v>
      </c>
      <c r="H8" s="2">
        <v>3</v>
      </c>
      <c r="I8" s="1">
        <v>0</v>
      </c>
      <c r="J8" s="3" t="s">
        <v>17</v>
      </c>
      <c r="K8" s="2" t="str">
        <f>J8*35403.00</f>
        <v>0</v>
      </c>
      <c r="L8" s="5"/>
    </row>
    <row r="9" spans="1:12" outlineLevel="5">
      <c r="A9" s="1"/>
      <c r="B9" s="1">
        <v>958724</v>
      </c>
      <c r="C9" s="1" t="s">
        <v>24</v>
      </c>
      <c r="D9" s="1">
        <v>79864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J9*40695.00</f>
        <v>0</v>
      </c>
      <c r="L9" s="5"/>
    </row>
    <row r="10" spans="1:12" outlineLevel="5">
      <c r="A10" s="1"/>
      <c r="B10" s="1">
        <v>958725</v>
      </c>
      <c r="C10" s="1" t="s">
        <v>27</v>
      </c>
      <c r="D10" s="1">
        <v>91023</v>
      </c>
      <c r="E10" s="2" t="s">
        <v>28</v>
      </c>
      <c r="F10" s="2" t="s">
        <v>29</v>
      </c>
      <c r="G10" s="2">
        <v>0</v>
      </c>
      <c r="H10" s="2">
        <v>3</v>
      </c>
      <c r="I10" s="1">
        <v>0</v>
      </c>
      <c r="J10" s="3" t="s">
        <v>17</v>
      </c>
      <c r="K10" s="2" t="str">
        <f>J10*42313.00</f>
        <v>0</v>
      </c>
      <c r="L10" s="5"/>
    </row>
    <row r="11" spans="1:12" outlineLevel="5">
      <c r="A11" s="1"/>
      <c r="B11" s="1">
        <v>958726</v>
      </c>
      <c r="C11" s="1" t="s">
        <v>30</v>
      </c>
      <c r="D11" s="1">
        <v>69866</v>
      </c>
      <c r="E11" s="2" t="s">
        <v>31</v>
      </c>
      <c r="F11" s="2" t="s">
        <v>32</v>
      </c>
      <c r="G11" s="2">
        <v>0</v>
      </c>
      <c r="H11" s="2">
        <v>4</v>
      </c>
      <c r="I11" s="1">
        <v>0</v>
      </c>
      <c r="J11" s="3" t="s">
        <v>17</v>
      </c>
      <c r="K11" s="2" t="str">
        <f>J11*34428.00</f>
        <v>0</v>
      </c>
      <c r="L11" s="5"/>
    </row>
    <row r="12" spans="1:12" outlineLevel="5">
      <c r="A12" s="1"/>
      <c r="B12" s="1">
        <v>958727</v>
      </c>
      <c r="C12" s="1" t="s">
        <v>33</v>
      </c>
      <c r="D12" s="1">
        <v>70082</v>
      </c>
      <c r="E12" s="2" t="s">
        <v>34</v>
      </c>
      <c r="F12" s="2" t="s">
        <v>35</v>
      </c>
      <c r="G12" s="2">
        <v>0</v>
      </c>
      <c r="H12" s="2">
        <v>6</v>
      </c>
      <c r="I12" s="1">
        <v>0</v>
      </c>
      <c r="J12" s="3" t="s">
        <v>17</v>
      </c>
      <c r="K12" s="2" t="str">
        <f>J12*36255.00</f>
        <v>0</v>
      </c>
      <c r="L12" s="5"/>
    </row>
    <row r="13" spans="1:12" outlineLevel="5">
      <c r="A13" s="1"/>
      <c r="B13" s="1">
        <v>958728</v>
      </c>
      <c r="C13" s="1" t="s">
        <v>36</v>
      </c>
      <c r="D13" s="1">
        <v>85910</v>
      </c>
      <c r="E13" s="2" t="s">
        <v>37</v>
      </c>
      <c r="F13" s="2" t="s">
        <v>38</v>
      </c>
      <c r="G13" s="2">
        <v>0</v>
      </c>
      <c r="H13" s="2">
        <v>6</v>
      </c>
      <c r="I13" s="1">
        <v>0</v>
      </c>
      <c r="J13" s="3" t="s">
        <v>17</v>
      </c>
      <c r="K13" s="2" t="str">
        <f>J13*37247.00</f>
        <v>0</v>
      </c>
      <c r="L13" s="5"/>
    </row>
    <row r="14" spans="1:12" outlineLevel="5">
      <c r="A14" s="1"/>
      <c r="B14" s="1">
        <v>958729</v>
      </c>
      <c r="C14" s="1" t="s">
        <v>39</v>
      </c>
      <c r="D14" s="1">
        <v>80633</v>
      </c>
      <c r="E14" s="2" t="s">
        <v>40</v>
      </c>
      <c r="F14" s="2" t="s">
        <v>41</v>
      </c>
      <c r="G14" s="2">
        <v>0</v>
      </c>
      <c r="H14" s="2">
        <v>3</v>
      </c>
      <c r="I14" s="1">
        <v>0</v>
      </c>
      <c r="J14" s="3" t="s">
        <v>17</v>
      </c>
      <c r="K14" s="2" t="str">
        <f>J14*35272.00</f>
        <v>0</v>
      </c>
      <c r="L14" s="5"/>
    </row>
    <row r="15" spans="1:12" outlineLevel="5">
      <c r="A15" s="1"/>
      <c r="B15" s="1">
        <v>958730</v>
      </c>
      <c r="C15" s="1" t="s">
        <v>42</v>
      </c>
      <c r="D15" s="1">
        <v>57073</v>
      </c>
      <c r="E15" s="2" t="s">
        <v>43</v>
      </c>
      <c r="F15" s="2" t="s">
        <v>44</v>
      </c>
      <c r="G15" s="2">
        <v>0</v>
      </c>
      <c r="H15" s="2">
        <v>1</v>
      </c>
      <c r="I15" s="1">
        <v>0</v>
      </c>
      <c r="J15" s="3" t="s">
        <v>17</v>
      </c>
      <c r="K15" s="2" t="str">
        <f>J15*40579.00</f>
        <v>0</v>
      </c>
      <c r="L15" s="5"/>
    </row>
    <row r="16" spans="1:12" outlineLevel="5">
      <c r="A16" s="1"/>
      <c r="B16" s="1">
        <v>958731</v>
      </c>
      <c r="C16" s="1" t="s">
        <v>45</v>
      </c>
      <c r="D16" s="1">
        <v>87099</v>
      </c>
      <c r="E16" s="2" t="s">
        <v>46</v>
      </c>
      <c r="F16" s="2" t="s">
        <v>47</v>
      </c>
      <c r="G16" s="2">
        <v>0</v>
      </c>
      <c r="H16" s="2">
        <v>10</v>
      </c>
      <c r="I16" s="1">
        <v>0</v>
      </c>
      <c r="J16" s="3" t="s">
        <v>17</v>
      </c>
      <c r="K16" s="2" t="str">
        <f>J16*40843.00</f>
        <v>0</v>
      </c>
      <c r="L16" s="5"/>
    </row>
    <row r="17" spans="1:12" outlineLevel="5">
      <c r="A17" s="1"/>
      <c r="B17" s="1">
        <v>958732</v>
      </c>
      <c r="C17" s="1" t="s">
        <v>48</v>
      </c>
      <c r="D17" s="1">
        <v>51884</v>
      </c>
      <c r="E17" s="2" t="s">
        <v>49</v>
      </c>
      <c r="F17" s="2" t="s">
        <v>50</v>
      </c>
      <c r="G17" s="2">
        <v>0</v>
      </c>
      <c r="H17" s="2">
        <v>3</v>
      </c>
      <c r="I17" s="1">
        <v>0</v>
      </c>
      <c r="J17" s="3" t="s">
        <v>17</v>
      </c>
      <c r="K17" s="2" t="str">
        <f>J17*34264.00</f>
        <v>0</v>
      </c>
      <c r="L17" s="5"/>
    </row>
    <row r="18" spans="1:12" outlineLevel="5">
      <c r="A18" s="1"/>
      <c r="B18" s="1">
        <v>958733</v>
      </c>
      <c r="C18" s="1" t="s">
        <v>51</v>
      </c>
      <c r="D18" s="1">
        <v>36269</v>
      </c>
      <c r="E18" s="2" t="s">
        <v>52</v>
      </c>
      <c r="F18" s="2" t="s">
        <v>53</v>
      </c>
      <c r="G18" s="2">
        <v>0</v>
      </c>
      <c r="H18" s="2">
        <v>3</v>
      </c>
      <c r="I18" s="1">
        <v>0</v>
      </c>
      <c r="J18" s="3" t="s">
        <v>17</v>
      </c>
      <c r="K18" s="2" t="str">
        <f>J18*43428.00</f>
        <v>0</v>
      </c>
      <c r="L18" s="5"/>
    </row>
    <row r="19" spans="1:12" outlineLevel="5">
      <c r="A19" s="1"/>
      <c r="B19" s="1">
        <v>958734</v>
      </c>
      <c r="C19" s="1" t="s">
        <v>54</v>
      </c>
      <c r="D19" s="1">
        <v>47053</v>
      </c>
      <c r="E19" s="2" t="s">
        <v>55</v>
      </c>
      <c r="F19" s="2" t="s">
        <v>56</v>
      </c>
      <c r="G19" s="2">
        <v>0</v>
      </c>
      <c r="H19" s="2">
        <v>1</v>
      </c>
      <c r="I19" s="1">
        <v>0</v>
      </c>
      <c r="J19" s="3" t="s">
        <v>17</v>
      </c>
      <c r="K19" s="2" t="str">
        <f>J19*56808.00</f>
        <v>0</v>
      </c>
      <c r="L19" s="5"/>
    </row>
    <row r="20" spans="1:12" outlineLevel="5">
      <c r="A20" s="1"/>
      <c r="B20" s="1">
        <v>958735</v>
      </c>
      <c r="C20" s="1" t="s">
        <v>57</v>
      </c>
      <c r="D20" s="1">
        <v>45176</v>
      </c>
      <c r="E20" s="2" t="s">
        <v>58</v>
      </c>
      <c r="F20" s="2" t="s">
        <v>56</v>
      </c>
      <c r="G20" s="2">
        <v>0</v>
      </c>
      <c r="H20" s="2">
        <v>2</v>
      </c>
      <c r="I20" s="1">
        <v>0</v>
      </c>
      <c r="J20" s="3" t="s">
        <v>17</v>
      </c>
      <c r="K20" s="2" t="str">
        <f>J20*56808.00</f>
        <v>0</v>
      </c>
      <c r="L20" s="5"/>
    </row>
    <row r="21" spans="1:12" outlineLevel="5">
      <c r="A21" s="1"/>
      <c r="B21" s="1">
        <v>958736</v>
      </c>
      <c r="C21" s="1" t="s">
        <v>59</v>
      </c>
      <c r="D21" s="1">
        <v>91705</v>
      </c>
      <c r="E21" s="2" t="s">
        <v>60</v>
      </c>
      <c r="F21" s="2" t="s">
        <v>61</v>
      </c>
      <c r="G21" s="2">
        <v>0</v>
      </c>
      <c r="H21" s="2">
        <v>2</v>
      </c>
      <c r="I21" s="1">
        <v>0</v>
      </c>
      <c r="J21" s="3" t="s">
        <v>17</v>
      </c>
      <c r="K21" s="2" t="str">
        <f>J21*59011.00</f>
        <v>0</v>
      </c>
      <c r="L21" s="5"/>
    </row>
    <row r="22" spans="1:12" outlineLevel="5">
      <c r="A22" s="1"/>
      <c r="B22" s="1">
        <v>958737</v>
      </c>
      <c r="C22" s="1" t="s">
        <v>62</v>
      </c>
      <c r="D22" s="1">
        <v>74913</v>
      </c>
      <c r="E22" s="2" t="s">
        <v>63</v>
      </c>
      <c r="F22" s="2" t="s">
        <v>64</v>
      </c>
      <c r="G22" s="2">
        <v>0</v>
      </c>
      <c r="H22" s="2">
        <v>1</v>
      </c>
      <c r="I22" s="1">
        <v>0</v>
      </c>
      <c r="J22" s="3" t="s">
        <v>17</v>
      </c>
      <c r="K22" s="2" t="str">
        <f>J22*57143.00</f>
        <v>0</v>
      </c>
      <c r="L22" s="5"/>
    </row>
    <row r="23" spans="1:12" outlineLevel="5">
      <c r="A23" s="1"/>
      <c r="B23" s="1">
        <v>958738</v>
      </c>
      <c r="C23" s="1" t="s">
        <v>65</v>
      </c>
      <c r="D23" s="1">
        <v>79301</v>
      </c>
      <c r="E23" s="2" t="s">
        <v>66</v>
      </c>
      <c r="F23" s="2" t="s">
        <v>67</v>
      </c>
      <c r="G23" s="2">
        <v>0</v>
      </c>
      <c r="H23" s="2">
        <v>0</v>
      </c>
      <c r="I23" s="1">
        <v>0</v>
      </c>
      <c r="J23" s="3" t="s">
        <v>17</v>
      </c>
      <c r="K23" s="2" t="str">
        <f>J23*62595.00</f>
        <v>0</v>
      </c>
      <c r="L23" s="5"/>
    </row>
    <row r="24" spans="1:12" outlineLevel="5">
      <c r="A24" s="1"/>
      <c r="B24" s="1">
        <v>958739</v>
      </c>
      <c r="C24" s="1" t="s">
        <v>68</v>
      </c>
      <c r="D24" s="1">
        <v>30450</v>
      </c>
      <c r="E24" s="2" t="s">
        <v>69</v>
      </c>
      <c r="F24" s="2" t="s">
        <v>64</v>
      </c>
      <c r="G24" s="2">
        <v>0</v>
      </c>
      <c r="H24" s="2">
        <v>2</v>
      </c>
      <c r="I24" s="1">
        <v>0</v>
      </c>
      <c r="J24" s="3" t="s">
        <v>17</v>
      </c>
      <c r="K24" s="2" t="str">
        <f>J24*57143.00</f>
        <v>0</v>
      </c>
      <c r="L24" s="5"/>
    </row>
    <row r="25" spans="1:12" outlineLevel="5">
      <c r="A25" s="1"/>
      <c r="B25" s="1">
        <v>958740</v>
      </c>
      <c r="C25" s="1" t="s">
        <v>70</v>
      </c>
      <c r="D25" s="1">
        <v>97011</v>
      </c>
      <c r="E25" s="2" t="s">
        <v>71</v>
      </c>
      <c r="F25" s="2" t="s">
        <v>72</v>
      </c>
      <c r="G25" s="2">
        <v>0</v>
      </c>
      <c r="H25" s="2">
        <v>2</v>
      </c>
      <c r="I25" s="1">
        <v>0</v>
      </c>
      <c r="J25" s="3" t="s">
        <v>17</v>
      </c>
      <c r="K25" s="2" t="str">
        <f>J25*23125.00</f>
        <v>0</v>
      </c>
      <c r="L25" s="5"/>
    </row>
    <row r="26" spans="1:12" outlineLevel="5">
      <c r="A26" s="1"/>
      <c r="B26" s="1">
        <v>958741</v>
      </c>
      <c r="C26" s="1" t="s">
        <v>73</v>
      </c>
      <c r="D26" s="1">
        <v>18397</v>
      </c>
      <c r="E26" s="2" t="s">
        <v>74</v>
      </c>
      <c r="F26" s="2" t="s">
        <v>75</v>
      </c>
      <c r="G26" s="2">
        <v>0</v>
      </c>
      <c r="H26" s="2">
        <v>4</v>
      </c>
      <c r="I26" s="1">
        <v>0</v>
      </c>
      <c r="J26" s="3" t="s">
        <v>17</v>
      </c>
      <c r="K26" s="2" t="str">
        <f>J26*49719.00</f>
        <v>0</v>
      </c>
      <c r="L26" s="5"/>
    </row>
    <row r="27" spans="1:12" outlineLevel="5">
      <c r="A27" s="1"/>
      <c r="B27" s="1">
        <v>958742</v>
      </c>
      <c r="C27" s="1" t="s">
        <v>76</v>
      </c>
      <c r="D27" s="1">
        <v>55391</v>
      </c>
      <c r="E27" s="2" t="s">
        <v>77</v>
      </c>
      <c r="F27" s="2" t="s">
        <v>78</v>
      </c>
      <c r="G27" s="2">
        <v>0</v>
      </c>
      <c r="H27" s="2">
        <v>1</v>
      </c>
      <c r="I27" s="1">
        <v>0</v>
      </c>
      <c r="J27" s="3" t="s">
        <v>17</v>
      </c>
      <c r="K27" s="2" t="str">
        <f>J27*35243.00</f>
        <v>0</v>
      </c>
      <c r="L27" s="5"/>
    </row>
    <row r="28" spans="1:12" outlineLevel="5">
      <c r="A28" s="1"/>
      <c r="B28" s="1">
        <v>958743</v>
      </c>
      <c r="C28" s="1" t="s">
        <v>79</v>
      </c>
      <c r="D28" s="1">
        <v>25467</v>
      </c>
      <c r="E28" s="2" t="s">
        <v>80</v>
      </c>
      <c r="F28" s="2" t="s">
        <v>81</v>
      </c>
      <c r="G28" s="2">
        <v>0</v>
      </c>
      <c r="H28" s="2">
        <v>2</v>
      </c>
      <c r="I28" s="1">
        <v>0</v>
      </c>
      <c r="J28" s="3" t="s">
        <v>17</v>
      </c>
      <c r="K28" s="2" t="str">
        <f>J28*48563.00</f>
        <v>0</v>
      </c>
      <c r="L28" s="5"/>
    </row>
    <row r="29" spans="1:12" outlineLevel="5">
      <c r="A29" s="1"/>
      <c r="B29" s="1">
        <v>958744</v>
      </c>
      <c r="C29" s="1" t="s">
        <v>82</v>
      </c>
      <c r="D29" s="1">
        <v>16012</v>
      </c>
      <c r="E29" s="2" t="s">
        <v>83</v>
      </c>
      <c r="F29" s="2" t="s">
        <v>84</v>
      </c>
      <c r="G29" s="2">
        <v>0</v>
      </c>
      <c r="H29" s="2">
        <v>1</v>
      </c>
      <c r="I29" s="1">
        <v>0</v>
      </c>
      <c r="J29" s="3" t="s">
        <v>17</v>
      </c>
      <c r="K29" s="2" t="str">
        <f>J29*27530.00</f>
        <v>0</v>
      </c>
      <c r="L29" s="5"/>
    </row>
    <row r="30" spans="1:12" outlineLevel="5">
      <c r="A30" s="1"/>
      <c r="B30" s="1">
        <v>958745</v>
      </c>
      <c r="C30" s="1" t="s">
        <v>85</v>
      </c>
      <c r="D30" s="1">
        <v>19610</v>
      </c>
      <c r="E30" s="2" t="s">
        <v>86</v>
      </c>
      <c r="F30" s="2" t="s">
        <v>87</v>
      </c>
      <c r="G30" s="2">
        <v>0</v>
      </c>
      <c r="H30" s="2">
        <v>1</v>
      </c>
      <c r="I30" s="1">
        <v>0</v>
      </c>
      <c r="J30" s="3" t="s">
        <v>17</v>
      </c>
      <c r="K30" s="2" t="str">
        <f>J30*40550.00</f>
        <v>0</v>
      </c>
      <c r="L30" s="5"/>
    </row>
    <row r="31" spans="1:12" outlineLevel="5">
      <c r="A31" s="1"/>
      <c r="B31" s="1">
        <v>958746</v>
      </c>
      <c r="C31" s="1" t="s">
        <v>88</v>
      </c>
      <c r="D31" s="1">
        <v>80976</v>
      </c>
      <c r="E31" s="2" t="s">
        <v>89</v>
      </c>
      <c r="F31" s="2" t="s">
        <v>90</v>
      </c>
      <c r="G31" s="2">
        <v>0</v>
      </c>
      <c r="H31" s="2">
        <v>2</v>
      </c>
      <c r="I31" s="1">
        <v>0</v>
      </c>
      <c r="J31" s="3" t="s">
        <v>17</v>
      </c>
      <c r="K31" s="2" t="str">
        <f>J31*39516.00</f>
        <v>0</v>
      </c>
      <c r="L31" s="5"/>
    </row>
    <row r="32" spans="1:12" outlineLevel="5">
      <c r="A32" s="1"/>
      <c r="B32" s="1">
        <v>958747</v>
      </c>
      <c r="C32" s="1" t="s">
        <v>91</v>
      </c>
      <c r="D32" s="1">
        <v>65996</v>
      </c>
      <c r="E32" s="2" t="s">
        <v>92</v>
      </c>
      <c r="F32" s="2" t="s">
        <v>93</v>
      </c>
      <c r="G32" s="2">
        <v>0</v>
      </c>
      <c r="H32" s="2">
        <v>7</v>
      </c>
      <c r="I32" s="1">
        <v>0</v>
      </c>
      <c r="J32" s="3" t="s">
        <v>17</v>
      </c>
      <c r="K32" s="2" t="str">
        <f>J32*36075.00</f>
        <v>0</v>
      </c>
      <c r="L32" s="5"/>
    </row>
    <row r="33" spans="1:12" outlineLevel="5">
      <c r="A33" s="1"/>
      <c r="B33" s="1">
        <v>958748</v>
      </c>
      <c r="C33" s="1" t="s">
        <v>94</v>
      </c>
      <c r="D33" s="1">
        <v>26688</v>
      </c>
      <c r="E33" s="2" t="s">
        <v>95</v>
      </c>
      <c r="F33" s="2" t="s">
        <v>96</v>
      </c>
      <c r="G33" s="2">
        <v>0</v>
      </c>
      <c r="H33" s="2">
        <v>2</v>
      </c>
      <c r="I33" s="1">
        <v>0</v>
      </c>
      <c r="J33" s="3" t="s">
        <v>17</v>
      </c>
      <c r="K33" s="2" t="str">
        <f>J33*32375.00</f>
        <v>0</v>
      </c>
      <c r="L33" s="5"/>
    </row>
    <row r="34" spans="1:12" outlineLevel="5">
      <c r="A34" s="1"/>
      <c r="B34" s="1">
        <v>958749</v>
      </c>
      <c r="C34" s="1" t="s">
        <v>97</v>
      </c>
      <c r="D34" s="1">
        <v>26640</v>
      </c>
      <c r="E34" s="2" t="s">
        <v>98</v>
      </c>
      <c r="F34" s="2" t="s">
        <v>99</v>
      </c>
      <c r="G34" s="2">
        <v>0</v>
      </c>
      <c r="H34" s="2">
        <v>3</v>
      </c>
      <c r="I34" s="1">
        <v>0</v>
      </c>
      <c r="J34" s="3" t="s">
        <v>17</v>
      </c>
      <c r="K34" s="2" t="str">
        <f>J34*34780.00</f>
        <v>0</v>
      </c>
      <c r="L34" s="5"/>
    </row>
    <row r="35" spans="1:12" outlineLevel="5">
      <c r="A35" s="1"/>
      <c r="B35" s="1">
        <v>958750</v>
      </c>
      <c r="C35" s="1" t="s">
        <v>100</v>
      </c>
      <c r="D35" s="1">
        <v>95443</v>
      </c>
      <c r="E35" s="2" t="s">
        <v>101</v>
      </c>
      <c r="F35" s="2" t="s">
        <v>102</v>
      </c>
      <c r="G35" s="2">
        <v>0</v>
      </c>
      <c r="H35" s="2">
        <v>1</v>
      </c>
      <c r="I35" s="1">
        <v>0</v>
      </c>
      <c r="J35" s="3" t="s">
        <v>17</v>
      </c>
      <c r="K35" s="2" t="str">
        <f>J35*18500.00</f>
        <v>0</v>
      </c>
      <c r="L35" s="5"/>
    </row>
    <row r="36" spans="1:12" outlineLevel="5">
      <c r="A36" s="1"/>
      <c r="B36" s="1">
        <v>958751</v>
      </c>
      <c r="C36" s="1" t="s">
        <v>103</v>
      </c>
      <c r="D36" s="1">
        <v>37711</v>
      </c>
      <c r="E36" s="2" t="s">
        <v>104</v>
      </c>
      <c r="F36" s="2" t="s">
        <v>105</v>
      </c>
      <c r="G36" s="2">
        <v>0</v>
      </c>
      <c r="H36" s="2">
        <v>8</v>
      </c>
      <c r="I36" s="1">
        <v>0</v>
      </c>
      <c r="J36" s="3" t="s">
        <v>17</v>
      </c>
      <c r="K36" s="2" t="str">
        <f>J36*21275.00</f>
        <v>0</v>
      </c>
      <c r="L36" s="5"/>
    </row>
    <row r="37" spans="1:12" outlineLevel="5">
      <c r="A37" s="1"/>
      <c r="B37" s="1">
        <v>958752</v>
      </c>
      <c r="C37" s="1" t="s">
        <v>106</v>
      </c>
      <c r="D37" s="1">
        <v>23446</v>
      </c>
      <c r="E37" s="2" t="s">
        <v>107</v>
      </c>
      <c r="F37" s="2" t="s">
        <v>108</v>
      </c>
      <c r="G37" s="2">
        <v>0</v>
      </c>
      <c r="H37" s="2">
        <v>6</v>
      </c>
      <c r="I37" s="1">
        <v>0</v>
      </c>
      <c r="J37" s="3" t="s">
        <v>17</v>
      </c>
      <c r="K37" s="2" t="str">
        <f>J37*38295.00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2026-06-04T00:34:05+03:00</dcterms:created>
  <dcterms:modified xsi:type="dcterms:W3CDTF">2026-06-04T00:34:05+03:00</dcterms:modified>
  <dc:title>Untitled Spreadsheet</dc:title>
  <dc:description/>
  <dc:subject/>
  <cp:keywords/>
  <cp:category/>
</cp:coreProperties>
</file>